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bookViews>
    <workbookView xWindow="0" yWindow="0" windowWidth="23040" windowHeight="9810"/>
  </bookViews>
  <sheets>
    <sheet name="Eingang" sheetId="1" r:id="rId1"/>
    <sheet name="Vertkettet f. Wiki" sheetId="2" r:id="rId2"/>
  </sheets>
  <definedNames>
    <definedName name="Gesamt" localSheetId="0">Eingang!$A$4:$X$49</definedName>
  </definedNames>
  <calcPr calcId="162913"/>
  <customWorkbookViews>
    <customWorkbookView name="Gesamtbestellung" guid="{491244C1-C703-4325-86A9-E86BF41D495C}" maximized="1" xWindow="104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2" l="1"/>
  <c r="A39" i="2"/>
  <c r="A40" i="2"/>
  <c r="A41" i="2"/>
  <c r="A37" i="2" l="1"/>
  <c r="A25" i="2" l="1"/>
  <c r="R47" i="1" l="1"/>
  <c r="A21" i="2"/>
  <c r="A36" i="2" l="1"/>
  <c r="A35" i="2"/>
  <c r="A28" i="2"/>
  <c r="A29" i="2"/>
  <c r="A30" i="2"/>
  <c r="A31" i="2"/>
  <c r="A32" i="2"/>
  <c r="A33" i="2"/>
  <c r="A34" i="2"/>
  <c r="A27" i="2"/>
  <c r="A26" i="2"/>
  <c r="A24" i="2" l="1"/>
  <c r="A23" i="2"/>
  <c r="A22" i="2" l="1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50" i="1"/>
  <c r="F51" i="1"/>
  <c r="F52" i="1"/>
  <c r="F53" i="1" l="1"/>
  <c r="A15" i="2" l="1"/>
  <c r="A4" i="2"/>
  <c r="A42" i="2" l="1"/>
  <c r="B47" i="2" l="1"/>
  <c r="B49" i="2"/>
</calcChain>
</file>

<file path=xl/connections.xml><?xml version="1.0" encoding="utf-8"?>
<connections xmlns="http://schemas.openxmlformats.org/spreadsheetml/2006/main">
  <connection id="1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<sst xmlns="http://schemas.openxmlformats.org/spreadsheetml/2006/main" count="1033" uniqueCount="188">
  <si>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</si>
  <si>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</si>
  <si>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</si>
  <si>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</si>
  <si>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</si>
  <si>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</si>
  <si>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</si>
  <si>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</si>
  <si>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</si>
  <si>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</si>
  <si>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</si>
  <si>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</si>
  <si>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</si>
  <si>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</si>
  <si>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</si>
  <si>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</si>
  <si>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</si>
  <si>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</si>
  <si>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</si>
  <si>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</si>
  <si>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</si>
  <si>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</si>
  <si>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</si>
  <si>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</si>
  <si>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</si>
  <si>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</si>
  <si>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</si>
  <si>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</si>
  <si>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</si>
  <si>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</si>
  <si>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</si>
  <si>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</si>
  <si>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</si>
  <si>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</si>
  <si>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</si>
  <si>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</si>
  <si>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t>LEMO Deutschland</t>
  </si>
  <si>
    <t xml:space="preserve">Kosten </t>
  </si>
  <si>
    <t>Überrahmen, Platinenhalter</t>
  </si>
  <si>
    <t>REICHELT</t>
  </si>
  <si>
    <t>VG96pol. Typ C Schneidklemm HARTING #09 03 264 6828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</si>
  <si>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</si>
  <si>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</si>
  <si>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</si>
  <si>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</si>
  <si>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</si>
  <si>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>{{ :projects:maps21:best:pr115500_-_keystone_7691_pc_screw_te_90_37_eur_.pdf |PR115500}}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</si>
  <si>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</si>
  <si>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</si>
  <si>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</si>
  <si>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</si>
  <si>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</si>
  <si>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</si>
  <si>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</si>
  <si>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</si>
  <si>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</si>
  <si>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WK_573-\\ WK_y-Bürklin</t>
  </si>
  <si>
    <t>Platine "M21-SubDback-V1"</t>
  </si>
  <si>
    <t>MultiPCB</t>
  </si>
  <si>
    <t xml:space="preserve">Warenkorb\\ "PR" ARIBA\\ WK-"#"Easybanf  </t>
  </si>
  <si>
    <t xml:space="preserve">@#C7A7A7: Lager  </t>
  </si>
  <si>
    <t>Modulschiene AB, H15,  &lt;del&gt;RJ45&lt;/del&gt;</t>
  </si>
  <si>
    <t>privat</t>
  </si>
  <si>
    <t>VG-Überrahmen 09 03 00 9962</t>
  </si>
  <si>
    <t>Mouser</t>
  </si>
  <si>
    <t xml:space="preserve"> BANF#</t>
  </si>
  <si>
    <t xml:space="preserve">  x  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</si>
  <si>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</si>
  <si>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</si>
  <si>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</si>
  <si>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</si>
  <si>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</si>
  <si>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</si>
  <si>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</si>
  <si>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</si>
  <si>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</si>
  <si>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</si>
  <si>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</si>
  <si>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</si>
  <si>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</si>
  <si>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</si>
  <si>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</si>
  <si>
    <t>{{ :projects:maps21:best:pr127773-rs.pdf |}}</t>
  </si>
  <si>
    <t>{{ :projects:maps21:best:pr127991-farnell.pdf |}}</t>
  </si>
  <si>
    <t>RS</t>
  </si>
  <si>
    <r>
      <rPr>
        <sz val="11"/>
        <color theme="1"/>
        <rFont val="Arial"/>
        <family val="2"/>
      </rPr>
      <t xml:space="preserve">  ∑</t>
    </r>
    <r>
      <rPr>
        <sz val="11"/>
        <color theme="1"/>
        <rFont val="Calibri"/>
        <family val="2"/>
      </rPr>
      <t xml:space="preserve">: </t>
    </r>
  </si>
  <si>
    <t>7110001572</t>
  </si>
  <si>
    <t>7110001570</t>
  </si>
  <si>
    <t>RC198793\\ RC197668</t>
  </si>
  <si>
    <t>__3 Pos.__: Komparator, Sicherungshalter, Netzwerkbuchse RJSSE-5380</t>
  </si>
  <si>
    <t xml:space="preserve">5000298218/2022/0001\\ </t>
  </si>
  <si>
    <t>Platine "M21-BackExtend-V1"</t>
  </si>
  <si>
    <t>Platine "M21-MDR-IO-V1"</t>
  </si>
  <si>
    <t>Platine "M21-DisplayContr-V1"</t>
  </si>
  <si>
    <t>Platine "M21-Front-V1"</t>
  </si>
  <si>
    <t>Platine "M21-Selektor-V1"</t>
  </si>
  <si>
    <t>WK_2917</t>
  </si>
  <si>
    <t>WK_2918</t>
  </si>
  <si>
    <t>WK_2919</t>
  </si>
  <si>
    <t>WK_2921</t>
  </si>
  <si>
    <t>WK_2922</t>
  </si>
  <si>
    <t xml:space="preserve">{{ :projects:maps21:best:WK_1787_-_WF_5986370.pdf |WK#1787-WF5986370}}  </t>
  </si>
  <si>
    <t xml:space="preserve"> Erledigt  </t>
  </si>
  <si>
    <t>Ansicht: aktuell 90% alles drauf!</t>
  </si>
  <si>
    <t>OC11566\\ 3:RC198838\\ 2:RC198841</t>
  </si>
  <si>
    <t>Bestellnummer\\ Ariba-int./ext.\\ Easybanf-FAX</t>
  </si>
  <si>
    <t>4500212625</t>
  </si>
  <si>
    <t>4500212629</t>
  </si>
  <si>
    <t>4500212481</t>
  </si>
  <si>
    <t>4500212677</t>
  </si>
  <si>
    <t xml:space="preserve">D-Sub, Flachband, 3,3V-Regler, Federleiste R 96pol., Zehnerdiode  </t>
  </si>
  <si>
    <t xml:space="preserve"> RC174427\\ RC174443\\ RC174445\\ RC174446\\ RC213173    </t>
  </si>
  <si>
    <t>2600001835</t>
  </si>
  <si>
    <t>2600002458</t>
  </si>
  <si>
    <t>2600002460</t>
  </si>
  <si>
    <t>2600002461</t>
  </si>
  <si>
    <t>2600002464</t>
  </si>
  <si>
    <t xml:space="preserve"> Erfasst</t>
  </si>
  <si>
    <t>RC219178</t>
  </si>
  <si>
    <t>Stiftleiste 14 pol 3M (202298/614-8978)</t>
  </si>
  <si>
    <t>7110002133</t>
  </si>
  <si>
    <t>-</t>
  </si>
  <si>
    <t>Stiftleiste 14 pol 3M (202298/614-8978)\\ Doppel?</t>
  </si>
  <si>
    <t>7110002140\\ 7110002141\\ 7110002142</t>
  </si>
  <si>
    <t xml:space="preserve">  @#FFEEEE: ✘  </t>
  </si>
  <si>
    <t>Farnell</t>
  </si>
  <si>
    <t>5000299846/1</t>
  </si>
  <si>
    <t>&lt;color /orange&gt;//X abgekündigt/stornier v. Farnell-&gt;1.11.22//&lt;/color&gt;\\ RC177779</t>
  </si>
  <si>
    <t>Screw Terminal + Versand</t>
  </si>
  <si>
    <t xml:space="preserve"> WK#2165 - WF#6049810  </t>
  </si>
  <si>
    <t>{{ :projects:maps21:best:pr137486.pdf |PR137486}}</t>
  </si>
  <si>
    <t>{{ :projects:maps21:best:pr137751-gew._stiftleist_14pol..pdf |PR137751}}</t>
  </si>
  <si>
    <t>{{ :projects:maps21:best:pr137744-gew._stiftleist_14pol.pdf |PR137744}}</t>
  </si>
  <si>
    <t xml:space="preserve"> Bestellt  </t>
  </si>
  <si>
    <t xml:space="preserve"> Erfasst  </t>
  </si>
  <si>
    <t xml:space="preserve"> Genehmigt  </t>
  </si>
  <si>
    <t xml:space="preserve"> Eingereicht  </t>
  </si>
  <si>
    <t xml:space="preserve"> @#EEFFEE:   Erledigt  </t>
  </si>
  <si>
    <t xml:space="preserve"> Erledigt</t>
  </si>
  <si>
    <t xml:space="preserve"> Eingereicht</t>
  </si>
  <si>
    <t xml:space="preserve"> @#EEFFEE:  Erledigt   </t>
  </si>
  <si>
    <t xml:space="preserve"> @#EEFFEE:   In Bestellung   </t>
  </si>
  <si>
    <t xml:space="preserve"> @#EEFFEE:  In Bestellung   </t>
  </si>
  <si>
    <t xml:space="preserve"> Gelöscht!   </t>
  </si>
  <si>
    <t>100Ω-Puffer  AD8031ARZ</t>
  </si>
  <si>
    <t xml:space="preserve"> Farnell\\ RS\\ DIELEC  </t>
  </si>
  <si>
    <t>INA122UA, SCHUERTER 4301.5004, 0Ohm</t>
  </si>
  <si>
    <t>{{ :projects:maps21:best:pr157024-ina122au_schurter_4301.5004_0ohm.pdf |PR157024}}</t>
  </si>
  <si>
    <t>7110002459</t>
  </si>
  <si>
    <t>8.11 !</t>
  </si>
  <si>
    <t>7110002657</t>
  </si>
  <si>
    <t>{{ :projects:maps21:best:pr155566_-_keystone_7691_pc_screw_te_63_46_eur_.pdf  |PR155566-Ersatz}}</t>
  </si>
  <si>
    <t>OC23601\\ RC242733\\ 5000300352\\ 5000300400</t>
  </si>
  <si>
    <t>&lt;del&gt;Netzbuchse m. Filter&lt;/del&gt;(({{ :projects:maps21:best:7110002140-pos.10.pdf |Storno-Pos10}})), Sicherungshalter, Isolationsmuffe, Wippschalter, Rundbuchse</t>
  </si>
  <si>
    <t xml:space="preserve">9.11.!  </t>
  </si>
  <si>
    <t>RC#(Ariba) -\\ WEK(SAP)</t>
  </si>
  <si>
    <t>__5 Pos.:__ &lt;del&gt;INA188ID&lt;/del&gt;(({{ :projects:maps21:best:7110001572-pos4.pdf |Stornierung Pos.4}})), Timer, 16pol-Pfostenwanne, Selektor-VG, Schraubkontakte</t>
  </si>
  <si>
    <t xml:space="preserve"> In der Erfassungsphase\\ (LEICHE)   </t>
  </si>
  <si>
    <t xml:space="preserve"> In der Erfassungsphase\\ (LEICHE)    </t>
  </si>
  <si>
    <t>&lt;del&gt;Screw Terminal 7691 + Versand&lt;/del&gt;</t>
  </si>
  <si>
    <t>storniert</t>
  </si>
  <si>
    <t xml:space="preserve"> Bestellt\\ (LEICHE)   </t>
  </si>
  <si>
    <t>{{ :projects:maps21:best:pr161154.pdf |PR161154 }}</t>
  </si>
  <si>
    <t>7110002789</t>
  </si>
  <si>
    <t>11.11. !</t>
  </si>
  <si>
    <t>OC24159\\ RC247991\\ RC249234-5000300933\\ RC249313-5000300948</t>
  </si>
  <si>
    <t>Schraubklemme 8981, ULN2003AN, Reihenklemme grau, Trennblatt, Verbinder, gr/ge Klemme, Hutschiene</t>
  </si>
  <si>
    <t xml:space="preserve">15.11.\\ 5000300996 </t>
  </si>
  <si>
    <t>VG96pol 4,5mm #09032966850 (30Stk),\\ VG96pol 17 mm  #09032966862 (45Stk.)</t>
  </si>
  <si>
    <t>25.11.\\ RC166782((Nur Bestellbeleg - kein Empfangsbeleg!)) </t>
  </si>
  <si>
    <t>7110003270</t>
  </si>
  <si>
    <t>RC275067</t>
  </si>
  <si>
    <t>6Pos.: Jumper, Osszillat., MAX626, Stiftl40pol., 10µF, Trennplatte</t>
  </si>
  <si>
    <t>Lüfter 1HE-6x, Sreenreiniger</t>
  </si>
  <si>
    <t>7110003271\\ 7110003272</t>
  </si>
  <si>
    <t>RS\\ FARNELL</t>
  </si>
  <si>
    <t>Bestellt</t>
  </si>
  <si>
    <t xml:space="preserve"> {{ :projects:maps21:best:pr179009_-_nvent_schroff_lueftereinsc_327_02_eur_.pdf |PR179009}}  </t>
  </si>
  <si>
    <t xml:space="preserve"> {{ :projects:maps21:best:pr179112_-_assmann_wsw_female_schwar_662_98_eur_-6pos.-rs.pdf |PR179112}}  </t>
  </si>
  <si>
    <t>Luftleitblech</t>
  </si>
  <si>
    <t>T-Dosen, E-Dosen</t>
  </si>
  <si>
    <t>WK_4862</t>
  </si>
  <si>
    <t>WK_4865</t>
  </si>
  <si>
    <t xml:space="preserve"> In Bestellung</t>
  </si>
  <si>
    <t>2600004273</t>
  </si>
  <si>
    <t>2600004277</t>
  </si>
  <si>
    <t>4500213777</t>
  </si>
  <si>
    <t>RC275208\\ RC275209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</si>
</sst>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</cellXfs>
  <cellStyles count="1">
    <cellStyle name="Standard" xfId="0" builtinId="0"/>
  </cellStyles>
  <dxfs count="9"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esam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zoomScale="90" zoomScaleNormal="90" workbookViewId="0">
      <pane xSplit="8" ySplit="3" topLeftCell="I19" activePane="bottomRight" state="frozen"/>
      <selection pane="topRight" activeCell="I1" sqref="I1"/>
      <selection pane="bottomLeft" activeCell="A4" sqref="A4"/>
      <selection pane="bottomRight" activeCell="V49" sqref="V49"/>
    </sheetView>
  </sheetViews>
  <sheetFormatPr baseColWidth="10" defaultRowHeight="15" x14ac:dyDescent="0.25"/>
  <cols>
    <col min="1" max="1" width="3.28515625" customWidth="1"/>
    <col min="2" max="2" width="5.5703125" customWidth="1"/>
    <col min="3" max="3" width="3.5703125" customWidth="1"/>
    <col min="4" max="4" width="10.140625" bestFit="1" customWidth="1"/>
    <col min="5" max="5" width="3.5703125" customWidth="1"/>
    <col min="6" max="6" width="27.5703125" customWidth="1"/>
    <col min="7" max="7" width="3.28515625" customWidth="1"/>
    <col min="8" max="8" width="39" customWidth="1"/>
    <col min="9" max="9" width="3.85546875" customWidth="1"/>
    <col min="10" max="10" width="11.85546875" bestFit="1" customWidth="1"/>
    <col min="11" max="11" width="4.42578125" customWidth="1"/>
    <col min="12" max="12" width="15.85546875" bestFit="1" customWidth="1"/>
    <col min="13" max="13" width="4.42578125" customWidth="1"/>
    <col min="14" max="14" width="15.85546875" bestFit="1" customWidth="1"/>
    <col min="15" max="15" width="4.140625" customWidth="1"/>
    <col min="16" max="16" width="12.140625" bestFit="1" customWidth="1"/>
    <col min="17" max="17" width="5.42578125" customWidth="1"/>
    <col min="18" max="18" width="17.5703125" customWidth="1"/>
    <col min="19" max="19" width="4.28515625" customWidth="1"/>
    <col min="20" max="20" width="22" customWidth="1"/>
    <col min="21" max="21" width="4.28515625" customWidth="1"/>
    <col min="22" max="22" width="22" customWidth="1"/>
    <col min="23" max="23" width="4" customWidth="1"/>
    <col min="24" max="24" width="7.140625" customWidth="1"/>
    <col min="25" max="25" width="4.42578125" customWidth="1"/>
  </cols>
  <sheetData>
    <row r="1" spans="1:25" x14ac:dyDescent="0.25">
      <c r="F1" s="26" t="s">
        <v>103</v>
      </c>
    </row>
    <row r="3" spans="1:25" s="2" customFormat="1" x14ac:dyDescent="0.25">
      <c r="A3" s="3" t="s">
        <v>26</v>
      </c>
      <c r="B3" s="3" t="s">
        <v>27</v>
      </c>
      <c r="C3" s="3" t="s">
        <v>26</v>
      </c>
      <c r="D3" s="3" t="s">
        <v>28</v>
      </c>
      <c r="E3" s="3" t="s">
        <v>26</v>
      </c>
      <c r="F3" s="3" t="s">
        <v>59</v>
      </c>
      <c r="G3" s="3" t="s">
        <v>26</v>
      </c>
      <c r="H3" s="3" t="s">
        <v>30</v>
      </c>
      <c r="I3" s="3" t="s">
        <v>26</v>
      </c>
      <c r="J3" s="3" t="s">
        <v>31</v>
      </c>
      <c r="K3" s="3" t="s">
        <v>26</v>
      </c>
      <c r="L3" s="16" t="s">
        <v>65</v>
      </c>
      <c r="M3" s="3" t="s">
        <v>26</v>
      </c>
      <c r="N3" s="16" t="s">
        <v>105</v>
      </c>
      <c r="O3" s="3" t="s">
        <v>26</v>
      </c>
      <c r="P3" s="3" t="s">
        <v>32</v>
      </c>
      <c r="Q3" s="3" t="s">
        <v>26</v>
      </c>
      <c r="R3" s="4" t="s">
        <v>33</v>
      </c>
      <c r="S3" s="3" t="s">
        <v>26</v>
      </c>
      <c r="T3" s="3" t="s">
        <v>29</v>
      </c>
      <c r="U3" s="3" t="s">
        <v>26</v>
      </c>
      <c r="V3" s="3" t="s">
        <v>155</v>
      </c>
      <c r="W3" s="3" t="s">
        <v>26</v>
      </c>
      <c r="X3" s="3" t="s">
        <v>34</v>
      </c>
      <c r="Y3" s="3" t="s">
        <v>26</v>
      </c>
    </row>
    <row r="4" spans="1:25" x14ac:dyDescent="0.25">
      <c r="A4" t="s">
        <v>25</v>
      </c>
      <c r="B4" s="9">
        <v>1</v>
      </c>
      <c r="C4" t="s">
        <v>25</v>
      </c>
      <c r="D4" s="12" t="s">
        <v>53</v>
      </c>
      <c r="E4" t="s">
        <v>25</v>
      </c>
      <c r="F4" s="10" t="s">
        <v>0</v>
      </c>
      <c r="G4" t="s">
        <v>25</v>
      </c>
      <c r="H4" t="s">
        <v>1</v>
      </c>
      <c r="I4" t="s">
        <v>25</v>
      </c>
      <c r="J4" t="s">
        <v>2</v>
      </c>
      <c r="K4" t="s">
        <v>25</v>
      </c>
      <c r="L4" s="17" t="s">
        <v>9</v>
      </c>
      <c r="M4" t="s">
        <v>25</v>
      </c>
      <c r="N4" s="17" t="s">
        <v>68</v>
      </c>
      <c r="O4" t="s">
        <v>25</v>
      </c>
      <c r="P4" s="12" t="s">
        <v>60</v>
      </c>
      <c r="Q4" t="s">
        <v>25</v>
      </c>
      <c r="R4" s="5">
        <v>1777.38</v>
      </c>
      <c r="S4" t="s">
        <v>25</v>
      </c>
      <c r="T4" t="s">
        <v>133</v>
      </c>
      <c r="U4" t="s">
        <v>25</v>
      </c>
      <c r="V4" s="10" t="s">
        <v>9</v>
      </c>
      <c r="W4" t="s">
        <v>25</v>
      </c>
      <c r="X4" s="10" t="s">
        <v>55</v>
      </c>
      <c r="Y4" t="s">
        <v>25</v>
      </c>
    </row>
    <row r="5" spans="1:25" x14ac:dyDescent="0.25">
      <c r="A5" t="s">
        <v>25</v>
      </c>
      <c r="B5" s="9">
        <v>2</v>
      </c>
      <c r="C5" t="s">
        <v>25</v>
      </c>
      <c r="D5" s="10" t="s">
        <v>53</v>
      </c>
      <c r="E5" t="s">
        <v>25</v>
      </c>
      <c r="F5" s="10" t="s">
        <v>3</v>
      </c>
      <c r="G5" t="s">
        <v>25</v>
      </c>
      <c r="H5" t="s">
        <v>4</v>
      </c>
      <c r="I5" t="s">
        <v>25</v>
      </c>
      <c r="J5" t="s">
        <v>2</v>
      </c>
      <c r="K5" t="s">
        <v>25</v>
      </c>
      <c r="L5" s="17" t="s">
        <v>9</v>
      </c>
      <c r="M5" t="s">
        <v>25</v>
      </c>
      <c r="N5" s="17" t="s">
        <v>69</v>
      </c>
      <c r="O5" t="s">
        <v>25</v>
      </c>
      <c r="P5" t="s">
        <v>5</v>
      </c>
      <c r="Q5" t="s">
        <v>25</v>
      </c>
      <c r="R5" s="5">
        <v>254.35</v>
      </c>
      <c r="S5" t="s">
        <v>25</v>
      </c>
      <c r="T5" t="s">
        <v>134</v>
      </c>
      <c r="U5" t="s">
        <v>25</v>
      </c>
      <c r="V5" s="10" t="s">
        <v>48</v>
      </c>
      <c r="W5" t="s">
        <v>25</v>
      </c>
      <c r="X5" s="10" t="s">
        <v>55</v>
      </c>
      <c r="Y5" t="s">
        <v>25</v>
      </c>
    </row>
    <row r="6" spans="1:25" x14ac:dyDescent="0.25">
      <c r="A6" t="s">
        <v>25</v>
      </c>
      <c r="B6" s="9">
        <v>3</v>
      </c>
      <c r="C6" t="s">
        <v>25</v>
      </c>
      <c r="D6" s="15" t="s">
        <v>54</v>
      </c>
      <c r="E6" t="s">
        <v>25</v>
      </c>
      <c r="F6" s="10" t="s">
        <v>56</v>
      </c>
      <c r="G6" t="s">
        <v>25</v>
      </c>
      <c r="H6" t="s">
        <v>6</v>
      </c>
      <c r="I6" t="s">
        <v>25</v>
      </c>
      <c r="J6" t="s">
        <v>7</v>
      </c>
      <c r="K6" t="s">
        <v>25</v>
      </c>
      <c r="L6" s="17" t="s">
        <v>81</v>
      </c>
      <c r="M6" t="s">
        <v>25</v>
      </c>
      <c r="N6" s="17" t="s">
        <v>80</v>
      </c>
      <c r="O6" t="s">
        <v>25</v>
      </c>
      <c r="P6" t="s">
        <v>8</v>
      </c>
      <c r="Q6" t="s">
        <v>25</v>
      </c>
      <c r="R6" s="5">
        <v>1365.3</v>
      </c>
      <c r="S6" t="s">
        <v>25</v>
      </c>
      <c r="T6" t="s">
        <v>102</v>
      </c>
      <c r="U6" t="s">
        <v>25</v>
      </c>
      <c r="V6" s="10" t="s">
        <v>9</v>
      </c>
      <c r="W6" t="s">
        <v>25</v>
      </c>
      <c r="X6" s="10" t="s">
        <v>55</v>
      </c>
      <c r="Y6" t="s">
        <v>25</v>
      </c>
    </row>
    <row r="7" spans="1:25" x14ac:dyDescent="0.25">
      <c r="A7" t="s">
        <v>25</v>
      </c>
      <c r="B7" s="9">
        <v>4</v>
      </c>
      <c r="C7" t="s">
        <v>25</v>
      </c>
      <c r="D7" s="10" t="s">
        <v>53</v>
      </c>
      <c r="E7" t="s">
        <v>25</v>
      </c>
      <c r="F7" s="10" t="s">
        <v>10</v>
      </c>
      <c r="G7" t="s">
        <v>25</v>
      </c>
      <c r="H7" t="s">
        <v>11</v>
      </c>
      <c r="I7" t="s">
        <v>25</v>
      </c>
      <c r="J7" t="s">
        <v>2</v>
      </c>
      <c r="K7" t="s">
        <v>25</v>
      </c>
      <c r="L7" s="17" t="s">
        <v>9</v>
      </c>
      <c r="M7" t="s">
        <v>25</v>
      </c>
      <c r="N7" s="17" t="s">
        <v>70</v>
      </c>
      <c r="O7" t="s">
        <v>25</v>
      </c>
      <c r="P7" t="s">
        <v>12</v>
      </c>
      <c r="Q7" t="s">
        <v>25</v>
      </c>
      <c r="R7" s="5">
        <v>564</v>
      </c>
      <c r="S7" t="s">
        <v>25</v>
      </c>
      <c r="T7" t="s">
        <v>134</v>
      </c>
      <c r="U7" t="s">
        <v>25</v>
      </c>
      <c r="V7" s="10" t="s">
        <v>50</v>
      </c>
      <c r="W7" t="s">
        <v>25</v>
      </c>
      <c r="X7" s="10" t="s">
        <v>55</v>
      </c>
      <c r="Y7" t="s">
        <v>25</v>
      </c>
    </row>
    <row r="8" spans="1:25" x14ac:dyDescent="0.25">
      <c r="A8" t="s">
        <v>25</v>
      </c>
      <c r="B8" s="9">
        <v>5</v>
      </c>
      <c r="C8" t="s">
        <v>25</v>
      </c>
      <c r="D8" s="10" t="s">
        <v>53</v>
      </c>
      <c r="E8" t="s">
        <v>25</v>
      </c>
      <c r="F8" s="10" t="s">
        <v>13</v>
      </c>
      <c r="G8" t="s">
        <v>25</v>
      </c>
      <c r="H8" t="s">
        <v>144</v>
      </c>
      <c r="I8" t="s">
        <v>25</v>
      </c>
      <c r="J8" t="s">
        <v>2</v>
      </c>
      <c r="K8" t="s">
        <v>25</v>
      </c>
      <c r="L8" s="17" t="s">
        <v>9</v>
      </c>
      <c r="M8" t="s">
        <v>25</v>
      </c>
      <c r="N8" s="17" t="s">
        <v>71</v>
      </c>
      <c r="O8" t="s">
        <v>25</v>
      </c>
      <c r="P8" t="s">
        <v>12</v>
      </c>
      <c r="Q8" t="s">
        <v>25</v>
      </c>
      <c r="R8" s="5">
        <v>902</v>
      </c>
      <c r="S8" t="s">
        <v>25</v>
      </c>
      <c r="T8" t="s">
        <v>134</v>
      </c>
      <c r="U8" t="s">
        <v>25</v>
      </c>
      <c r="V8" s="10" t="s">
        <v>49</v>
      </c>
      <c r="W8" t="s">
        <v>25</v>
      </c>
      <c r="X8" s="10" t="s">
        <v>55</v>
      </c>
      <c r="Y8" t="s">
        <v>25</v>
      </c>
    </row>
    <row r="9" spans="1:25" x14ac:dyDescent="0.25">
      <c r="A9" t="s">
        <v>25</v>
      </c>
      <c r="B9" s="9">
        <v>6</v>
      </c>
      <c r="C9" t="s">
        <v>25</v>
      </c>
      <c r="D9" s="10" t="s">
        <v>53</v>
      </c>
      <c r="E9" t="s">
        <v>25</v>
      </c>
      <c r="F9" s="10" t="s">
        <v>14</v>
      </c>
      <c r="G9" t="s">
        <v>25</v>
      </c>
      <c r="H9" t="s">
        <v>15</v>
      </c>
      <c r="I9" t="s">
        <v>25</v>
      </c>
      <c r="J9" t="s">
        <v>2</v>
      </c>
      <c r="K9" t="s">
        <v>25</v>
      </c>
      <c r="L9" s="17" t="s">
        <v>9</v>
      </c>
      <c r="M9" t="s">
        <v>25</v>
      </c>
      <c r="N9" s="17" t="s">
        <v>71</v>
      </c>
      <c r="O9" t="s">
        <v>25</v>
      </c>
      <c r="P9" t="s">
        <v>12</v>
      </c>
      <c r="Q9" t="s">
        <v>25</v>
      </c>
      <c r="R9" s="5">
        <v>43.54</v>
      </c>
      <c r="S9" t="s">
        <v>25</v>
      </c>
      <c r="T9" t="s">
        <v>134</v>
      </c>
      <c r="U9" t="s">
        <v>25</v>
      </c>
      <c r="V9" s="10" t="s">
        <v>51</v>
      </c>
      <c r="W9" t="s">
        <v>25</v>
      </c>
      <c r="X9" s="10" t="s">
        <v>55</v>
      </c>
      <c r="Y9" t="s">
        <v>25</v>
      </c>
    </row>
    <row r="10" spans="1:25" x14ac:dyDescent="0.25">
      <c r="A10" t="s">
        <v>25</v>
      </c>
      <c r="B10" s="9">
        <v>7</v>
      </c>
      <c r="C10" t="s">
        <v>25</v>
      </c>
      <c r="D10" s="10" t="s">
        <v>53</v>
      </c>
      <c r="E10" t="s">
        <v>25</v>
      </c>
      <c r="F10" s="10" t="s">
        <v>16</v>
      </c>
      <c r="G10" t="s">
        <v>25</v>
      </c>
      <c r="H10" t="s">
        <v>17</v>
      </c>
      <c r="I10" t="s">
        <v>25</v>
      </c>
      <c r="J10" t="s">
        <v>2</v>
      </c>
      <c r="K10" t="s">
        <v>25</v>
      </c>
      <c r="L10" s="17" t="s">
        <v>9</v>
      </c>
      <c r="M10" t="s">
        <v>25</v>
      </c>
      <c r="N10" s="17" t="s">
        <v>72</v>
      </c>
      <c r="O10" t="s">
        <v>25</v>
      </c>
      <c r="P10" s="12" t="s">
        <v>60</v>
      </c>
      <c r="Q10" t="s">
        <v>25</v>
      </c>
      <c r="R10" s="5">
        <v>1041.5999999999999</v>
      </c>
      <c r="S10" t="s">
        <v>25</v>
      </c>
      <c r="T10" t="s">
        <v>133</v>
      </c>
      <c r="U10" t="s">
        <v>25</v>
      </c>
      <c r="V10" s="10" t="s">
        <v>9</v>
      </c>
      <c r="W10" t="s">
        <v>25</v>
      </c>
      <c r="X10" s="10" t="s">
        <v>55</v>
      </c>
      <c r="Y10" t="s">
        <v>25</v>
      </c>
    </row>
    <row r="11" spans="1:25" x14ac:dyDescent="0.25">
      <c r="A11" t="s">
        <v>25</v>
      </c>
      <c r="B11" s="9">
        <v>8</v>
      </c>
      <c r="C11" t="s">
        <v>25</v>
      </c>
      <c r="D11" s="10" t="s">
        <v>53</v>
      </c>
      <c r="E11" t="s">
        <v>25</v>
      </c>
      <c r="F11" s="10" t="s">
        <v>18</v>
      </c>
      <c r="G11" t="s">
        <v>25</v>
      </c>
      <c r="H11" t="s">
        <v>19</v>
      </c>
      <c r="I11" t="s">
        <v>25</v>
      </c>
      <c r="J11" t="s">
        <v>20</v>
      </c>
      <c r="K11" t="s">
        <v>25</v>
      </c>
      <c r="L11" s="17" t="s">
        <v>9</v>
      </c>
      <c r="M11" t="s">
        <v>25</v>
      </c>
      <c r="N11" s="17" t="s">
        <v>73</v>
      </c>
      <c r="O11" t="s">
        <v>25</v>
      </c>
      <c r="P11" t="s">
        <v>21</v>
      </c>
      <c r="Q11" t="s">
        <v>25</v>
      </c>
      <c r="R11" s="5">
        <v>857.51</v>
      </c>
      <c r="S11" t="s">
        <v>25</v>
      </c>
      <c r="T11" t="s">
        <v>134</v>
      </c>
      <c r="U11" t="s">
        <v>25</v>
      </c>
      <c r="V11" s="10" t="s">
        <v>52</v>
      </c>
      <c r="W11" t="s">
        <v>25</v>
      </c>
      <c r="X11" s="10" t="s">
        <v>55</v>
      </c>
      <c r="Y11" t="s">
        <v>25</v>
      </c>
    </row>
    <row r="12" spans="1:25" x14ac:dyDescent="0.25">
      <c r="A12" t="s">
        <v>25</v>
      </c>
      <c r="B12" s="9">
        <v>9</v>
      </c>
      <c r="C12" t="s">
        <v>25</v>
      </c>
      <c r="D12" s="10" t="s">
        <v>53</v>
      </c>
      <c r="E12" t="s">
        <v>25</v>
      </c>
      <c r="F12" s="10" t="s">
        <v>22</v>
      </c>
      <c r="G12" t="s">
        <v>25</v>
      </c>
      <c r="H12" t="s">
        <v>168</v>
      </c>
      <c r="I12" t="s">
        <v>25</v>
      </c>
      <c r="J12" t="s">
        <v>20</v>
      </c>
      <c r="K12" t="s">
        <v>25</v>
      </c>
      <c r="L12" s="17" t="s">
        <v>9</v>
      </c>
      <c r="M12" t="s">
        <v>25</v>
      </c>
      <c r="N12" s="17" t="s">
        <v>74</v>
      </c>
      <c r="O12" t="s">
        <v>25</v>
      </c>
      <c r="P12" s="12" t="s">
        <v>60</v>
      </c>
      <c r="Q12" t="s">
        <v>25</v>
      </c>
      <c r="R12" s="5">
        <v>193.85</v>
      </c>
      <c r="S12" t="s">
        <v>25</v>
      </c>
      <c r="T12" t="s">
        <v>133</v>
      </c>
      <c r="U12" t="s">
        <v>25</v>
      </c>
      <c r="V12" s="10" t="s">
        <v>169</v>
      </c>
      <c r="W12" t="s">
        <v>25</v>
      </c>
      <c r="X12" s="10" t="s">
        <v>55</v>
      </c>
      <c r="Y12" t="s">
        <v>25</v>
      </c>
    </row>
    <row r="13" spans="1:25" x14ac:dyDescent="0.25">
      <c r="A13" t="s">
        <v>25</v>
      </c>
      <c r="B13" s="9">
        <v>10</v>
      </c>
      <c r="C13" t="s">
        <v>25</v>
      </c>
      <c r="D13" s="10" t="s">
        <v>53</v>
      </c>
      <c r="E13" t="s">
        <v>25</v>
      </c>
      <c r="F13" s="10" t="s">
        <v>41</v>
      </c>
      <c r="G13" t="s">
        <v>25</v>
      </c>
      <c r="H13" t="s">
        <v>110</v>
      </c>
      <c r="I13" t="s">
        <v>25</v>
      </c>
      <c r="J13" t="s">
        <v>20</v>
      </c>
      <c r="K13" t="s">
        <v>25</v>
      </c>
      <c r="L13" s="17" t="s">
        <v>9</v>
      </c>
      <c r="M13" t="s">
        <v>25</v>
      </c>
      <c r="N13" s="17" t="s">
        <v>75</v>
      </c>
      <c r="O13" t="s">
        <v>25</v>
      </c>
      <c r="P13" t="s">
        <v>12</v>
      </c>
      <c r="Q13" t="s">
        <v>25</v>
      </c>
      <c r="R13" s="5">
        <v>713.61</v>
      </c>
      <c r="S13" t="s">
        <v>25</v>
      </c>
      <c r="T13" t="s">
        <v>117</v>
      </c>
      <c r="U13" t="s">
        <v>25</v>
      </c>
      <c r="V13" s="10" t="s">
        <v>111</v>
      </c>
      <c r="W13" t="s">
        <v>25</v>
      </c>
      <c r="X13" s="10" t="s">
        <v>55</v>
      </c>
      <c r="Y13" t="s">
        <v>25</v>
      </c>
    </row>
    <row r="14" spans="1:25" x14ac:dyDescent="0.25">
      <c r="A14" s="2" t="s">
        <v>26</v>
      </c>
      <c r="B14" s="2" t="s">
        <v>27</v>
      </c>
      <c r="C14" s="2" t="s">
        <v>26</v>
      </c>
      <c r="D14" s="11" t="s">
        <v>28</v>
      </c>
      <c r="E14" s="2" t="s">
        <v>26</v>
      </c>
      <c r="F14" s="27" t="s">
        <v>59</v>
      </c>
      <c r="G14" s="2" t="s">
        <v>26</v>
      </c>
      <c r="H14" s="2" t="s">
        <v>30</v>
      </c>
      <c r="I14" s="2" t="s">
        <v>26</v>
      </c>
      <c r="J14" s="2" t="s">
        <v>31</v>
      </c>
      <c r="K14" s="2" t="s">
        <v>26</v>
      </c>
      <c r="L14" s="18" t="s">
        <v>65</v>
      </c>
      <c r="M14" s="2" t="s">
        <v>26</v>
      </c>
      <c r="N14" s="19" t="s">
        <v>105</v>
      </c>
      <c r="O14" s="2" t="s">
        <v>26</v>
      </c>
      <c r="P14" s="2" t="s">
        <v>32</v>
      </c>
      <c r="Q14" s="2" t="s">
        <v>26</v>
      </c>
      <c r="R14" s="2" t="s">
        <v>37</v>
      </c>
      <c r="S14" s="2" t="s">
        <v>26</v>
      </c>
      <c r="T14" s="2" t="s">
        <v>29</v>
      </c>
      <c r="U14" s="2" t="s">
        <v>26</v>
      </c>
      <c r="V14" s="3" t="s">
        <v>155</v>
      </c>
      <c r="W14" s="2" t="s">
        <v>26</v>
      </c>
      <c r="X14" s="11" t="s">
        <v>34</v>
      </c>
      <c r="Y14" s="2" t="s">
        <v>26</v>
      </c>
    </row>
    <row r="15" spans="1:25" x14ac:dyDescent="0.25">
      <c r="A15" t="s">
        <v>25</v>
      </c>
      <c r="B15">
        <v>11</v>
      </c>
      <c r="C15" t="s">
        <v>25</v>
      </c>
      <c r="D15" s="10" t="s">
        <v>53</v>
      </c>
      <c r="E15" t="s">
        <v>25</v>
      </c>
      <c r="F15" s="10" t="s">
        <v>42</v>
      </c>
      <c r="G15" t="s">
        <v>25</v>
      </c>
      <c r="H15" t="s">
        <v>38</v>
      </c>
      <c r="I15" t="s">
        <v>25</v>
      </c>
      <c r="J15" t="s">
        <v>35</v>
      </c>
      <c r="K15" t="s">
        <v>25</v>
      </c>
      <c r="L15" s="17" t="s">
        <v>9</v>
      </c>
      <c r="M15" t="s">
        <v>25</v>
      </c>
      <c r="N15" s="17" t="s">
        <v>76</v>
      </c>
      <c r="O15" t="s">
        <v>25</v>
      </c>
      <c r="P15" s="12" t="s">
        <v>60</v>
      </c>
      <c r="Q15" t="s">
        <v>25</v>
      </c>
      <c r="R15" s="5">
        <v>94.65</v>
      </c>
      <c r="S15" t="s">
        <v>25</v>
      </c>
      <c r="T15" t="s">
        <v>135</v>
      </c>
      <c r="U15" t="s">
        <v>25</v>
      </c>
      <c r="V15" s="10" t="s">
        <v>67</v>
      </c>
      <c r="W15" t="s">
        <v>25</v>
      </c>
      <c r="X15" s="10" t="s">
        <v>55</v>
      </c>
      <c r="Y15" t="s">
        <v>25</v>
      </c>
    </row>
    <row r="16" spans="1:25" x14ac:dyDescent="0.25">
      <c r="A16" s="6" t="s">
        <v>25</v>
      </c>
      <c r="B16" s="6">
        <v>12</v>
      </c>
      <c r="C16" s="6" t="s">
        <v>25</v>
      </c>
      <c r="D16" s="14" t="s">
        <v>54</v>
      </c>
      <c r="E16" s="6" t="s">
        <v>25</v>
      </c>
      <c r="F16" s="13" t="s">
        <v>23</v>
      </c>
      <c r="G16" s="6" t="s">
        <v>25</v>
      </c>
      <c r="H16" s="6" t="s">
        <v>24</v>
      </c>
      <c r="I16" s="6" t="s">
        <v>25</v>
      </c>
      <c r="J16" s="6" t="s">
        <v>2</v>
      </c>
      <c r="K16" s="6" t="s">
        <v>25</v>
      </c>
      <c r="L16" s="23">
        <v>2600001361</v>
      </c>
      <c r="M16" s="6" t="s">
        <v>25</v>
      </c>
      <c r="N16" s="17">
        <v>4500211893</v>
      </c>
      <c r="O16" s="6" t="s">
        <v>25</v>
      </c>
      <c r="P16" s="6" t="s">
        <v>36</v>
      </c>
      <c r="Q16" t="s">
        <v>25</v>
      </c>
      <c r="R16" s="7">
        <v>1071</v>
      </c>
      <c r="S16" t="s">
        <v>25</v>
      </c>
      <c r="T16" t="s">
        <v>102</v>
      </c>
      <c r="U16" t="s">
        <v>25</v>
      </c>
      <c r="V16" s="28">
        <v>44847</v>
      </c>
      <c r="W16" s="6" t="s">
        <v>25</v>
      </c>
      <c r="X16" s="10" t="s">
        <v>55</v>
      </c>
      <c r="Y16" s="6" t="s">
        <v>25</v>
      </c>
    </row>
    <row r="17" spans="1:25" x14ac:dyDescent="0.25">
      <c r="A17" t="s">
        <v>25</v>
      </c>
      <c r="B17">
        <v>13</v>
      </c>
      <c r="C17" t="s">
        <v>25</v>
      </c>
      <c r="D17" s="15" t="s">
        <v>54</v>
      </c>
      <c r="E17" t="s">
        <v>25</v>
      </c>
      <c r="F17" s="10" t="s">
        <v>101</v>
      </c>
      <c r="G17" t="s">
        <v>25</v>
      </c>
      <c r="H17" t="s">
        <v>40</v>
      </c>
      <c r="I17" t="s">
        <v>25</v>
      </c>
      <c r="J17" t="s">
        <v>2</v>
      </c>
      <c r="K17" t="s">
        <v>25</v>
      </c>
      <c r="L17" s="23">
        <v>2600001492</v>
      </c>
      <c r="M17" t="s">
        <v>25</v>
      </c>
      <c r="N17" s="17">
        <v>4500211889</v>
      </c>
      <c r="O17" t="s">
        <v>25</v>
      </c>
      <c r="P17" t="s">
        <v>39</v>
      </c>
      <c r="Q17" t="s">
        <v>25</v>
      </c>
      <c r="R17" s="5">
        <v>84</v>
      </c>
      <c r="S17" t="s">
        <v>25</v>
      </c>
      <c r="T17" t="s">
        <v>102</v>
      </c>
      <c r="U17" t="s">
        <v>25</v>
      </c>
      <c r="V17" s="10" t="s">
        <v>90</v>
      </c>
      <c r="W17" t="s">
        <v>25</v>
      </c>
      <c r="X17" s="10" t="s">
        <v>55</v>
      </c>
      <c r="Y17" t="s">
        <v>25</v>
      </c>
    </row>
    <row r="18" spans="1:25" x14ac:dyDescent="0.25">
      <c r="A18" t="s">
        <v>25</v>
      </c>
      <c r="B18" s="6">
        <v>14</v>
      </c>
      <c r="C18" t="s">
        <v>25</v>
      </c>
      <c r="D18" s="10" t="s">
        <v>53</v>
      </c>
      <c r="E18" t="s">
        <v>25</v>
      </c>
      <c r="F18" s="10" t="s">
        <v>45</v>
      </c>
      <c r="G18" t="s">
        <v>25</v>
      </c>
      <c r="H18" t="s">
        <v>61</v>
      </c>
      <c r="I18" t="s">
        <v>25</v>
      </c>
      <c r="J18" t="s">
        <v>2</v>
      </c>
      <c r="K18" t="s">
        <v>25</v>
      </c>
      <c r="L18" s="23" t="s">
        <v>9</v>
      </c>
      <c r="M18" t="s">
        <v>25</v>
      </c>
      <c r="N18" s="17" t="s">
        <v>77</v>
      </c>
      <c r="O18" t="s">
        <v>25</v>
      </c>
      <c r="P18" t="s">
        <v>44</v>
      </c>
      <c r="Q18" t="s">
        <v>25</v>
      </c>
      <c r="R18" s="5">
        <v>196.45</v>
      </c>
      <c r="S18" t="s">
        <v>25</v>
      </c>
      <c r="T18" t="s">
        <v>136</v>
      </c>
      <c r="U18" t="s">
        <v>25</v>
      </c>
      <c r="V18" s="10" t="s">
        <v>47</v>
      </c>
      <c r="W18" t="s">
        <v>25</v>
      </c>
      <c r="X18" s="10" t="s">
        <v>55</v>
      </c>
      <c r="Y18" t="s">
        <v>25</v>
      </c>
    </row>
    <row r="19" spans="1:25" x14ac:dyDescent="0.25">
      <c r="A19" t="s">
        <v>25</v>
      </c>
      <c r="B19">
        <v>15</v>
      </c>
      <c r="C19" t="s">
        <v>25</v>
      </c>
      <c r="D19" s="10" t="s">
        <v>53</v>
      </c>
      <c r="E19" t="s">
        <v>25</v>
      </c>
      <c r="F19" s="10" t="s">
        <v>46</v>
      </c>
      <c r="G19" t="s">
        <v>25</v>
      </c>
      <c r="H19" t="s">
        <v>128</v>
      </c>
      <c r="I19" t="s">
        <v>25</v>
      </c>
      <c r="J19" t="s">
        <v>2</v>
      </c>
      <c r="K19" t="s">
        <v>25</v>
      </c>
      <c r="L19" s="23" t="s">
        <v>9</v>
      </c>
      <c r="M19" t="s">
        <v>25</v>
      </c>
      <c r="N19" s="17" t="s">
        <v>78</v>
      </c>
      <c r="O19" t="s">
        <v>25</v>
      </c>
      <c r="P19" t="s">
        <v>43</v>
      </c>
      <c r="Q19" t="s">
        <v>25</v>
      </c>
      <c r="R19" s="5">
        <v>95</v>
      </c>
      <c r="S19" t="s">
        <v>25</v>
      </c>
      <c r="T19" t="s">
        <v>135</v>
      </c>
      <c r="U19" t="s">
        <v>25</v>
      </c>
      <c r="V19" s="10" t="s">
        <v>127</v>
      </c>
      <c r="W19" t="s">
        <v>25</v>
      </c>
      <c r="X19" s="10" t="s">
        <v>124</v>
      </c>
      <c r="Y19" t="s">
        <v>25</v>
      </c>
    </row>
    <row r="20" spans="1:25" x14ac:dyDescent="0.25">
      <c r="A20" t="s">
        <v>25</v>
      </c>
      <c r="B20">
        <v>16</v>
      </c>
      <c r="C20" t="s">
        <v>25</v>
      </c>
      <c r="D20" s="15" t="s">
        <v>54</v>
      </c>
      <c r="E20" t="s">
        <v>25</v>
      </c>
      <c r="F20" s="29" t="s">
        <v>129</v>
      </c>
      <c r="G20" t="s">
        <v>25</v>
      </c>
      <c r="H20" t="s">
        <v>57</v>
      </c>
      <c r="I20" t="s">
        <v>25</v>
      </c>
      <c r="J20" t="s">
        <v>2</v>
      </c>
      <c r="K20" t="s">
        <v>25</v>
      </c>
      <c r="L20" s="23" t="s">
        <v>112</v>
      </c>
      <c r="M20" t="s">
        <v>25</v>
      </c>
      <c r="N20" s="17" t="s">
        <v>108</v>
      </c>
      <c r="O20" t="s">
        <v>25</v>
      </c>
      <c r="P20" t="s">
        <v>58</v>
      </c>
      <c r="Q20" t="s">
        <v>25</v>
      </c>
      <c r="R20" s="5">
        <v>273.7</v>
      </c>
      <c r="S20" t="s">
        <v>25</v>
      </c>
      <c r="T20" t="s">
        <v>137</v>
      </c>
      <c r="U20" t="s">
        <v>25</v>
      </c>
      <c r="V20" s="10" t="s">
        <v>126</v>
      </c>
      <c r="W20" t="s">
        <v>25</v>
      </c>
      <c r="X20" s="10" t="s">
        <v>55</v>
      </c>
      <c r="Y20" t="s">
        <v>25</v>
      </c>
    </row>
    <row r="21" spans="1:25" x14ac:dyDescent="0.25">
      <c r="A21" t="s">
        <v>25</v>
      </c>
      <c r="B21">
        <v>17</v>
      </c>
      <c r="C21" t="s">
        <v>25</v>
      </c>
      <c r="D21" s="10" t="s">
        <v>62</v>
      </c>
      <c r="E21" t="s">
        <v>25</v>
      </c>
      <c r="F21" s="10" t="s">
        <v>9</v>
      </c>
      <c r="G21" t="s">
        <v>25</v>
      </c>
      <c r="H21" t="s">
        <v>63</v>
      </c>
      <c r="I21" t="s">
        <v>25</v>
      </c>
      <c r="J21" t="s">
        <v>2</v>
      </c>
      <c r="K21" t="s">
        <v>25</v>
      </c>
      <c r="L21" s="17" t="s">
        <v>66</v>
      </c>
      <c r="M21" t="s">
        <v>25</v>
      </c>
      <c r="N21" s="17" t="s">
        <v>79</v>
      </c>
      <c r="O21" t="s">
        <v>25</v>
      </c>
      <c r="P21" t="s">
        <v>64</v>
      </c>
      <c r="Q21" t="s">
        <v>25</v>
      </c>
      <c r="R21" s="5">
        <v>73.42</v>
      </c>
      <c r="S21" t="s">
        <v>25</v>
      </c>
      <c r="T21" t="s">
        <v>138</v>
      </c>
      <c r="U21" t="s">
        <v>25</v>
      </c>
      <c r="V21" s="10" t="s">
        <v>9</v>
      </c>
      <c r="W21" t="s">
        <v>25</v>
      </c>
      <c r="X21" s="10" t="s">
        <v>55</v>
      </c>
      <c r="Y21" t="s">
        <v>25</v>
      </c>
    </row>
    <row r="22" spans="1:25" x14ac:dyDescent="0.25">
      <c r="A22" t="s">
        <v>25</v>
      </c>
      <c r="B22">
        <v>18</v>
      </c>
      <c r="C22" t="s">
        <v>25</v>
      </c>
      <c r="D22" s="10" t="s">
        <v>53</v>
      </c>
      <c r="E22" t="s">
        <v>25</v>
      </c>
      <c r="F22" s="10" t="s">
        <v>82</v>
      </c>
      <c r="G22" t="s">
        <v>25</v>
      </c>
      <c r="H22" t="s">
        <v>156</v>
      </c>
      <c r="I22" t="s">
        <v>25</v>
      </c>
      <c r="J22" t="s">
        <v>2</v>
      </c>
      <c r="K22" t="s">
        <v>25</v>
      </c>
      <c r="L22" s="17" t="s">
        <v>66</v>
      </c>
      <c r="M22" t="s">
        <v>25</v>
      </c>
      <c r="N22" s="17" t="s">
        <v>86</v>
      </c>
      <c r="O22" t="s">
        <v>25</v>
      </c>
      <c r="P22" t="s">
        <v>84</v>
      </c>
      <c r="Q22" t="s">
        <v>25</v>
      </c>
      <c r="R22" s="5">
        <v>916.02</v>
      </c>
      <c r="S22" t="s">
        <v>25</v>
      </c>
      <c r="T22" t="s">
        <v>157</v>
      </c>
      <c r="U22" t="s">
        <v>25</v>
      </c>
      <c r="V22" s="10" t="s">
        <v>104</v>
      </c>
      <c r="W22" t="s">
        <v>25</v>
      </c>
      <c r="X22" s="10" t="s">
        <v>55</v>
      </c>
      <c r="Y22" t="s">
        <v>25</v>
      </c>
    </row>
    <row r="23" spans="1:25" x14ac:dyDescent="0.25">
      <c r="A23" t="s">
        <v>25</v>
      </c>
      <c r="B23">
        <v>19</v>
      </c>
      <c r="C23" t="s">
        <v>25</v>
      </c>
      <c r="D23" s="10" t="s">
        <v>53</v>
      </c>
      <c r="E23" t="s">
        <v>25</v>
      </c>
      <c r="F23" s="10" t="s">
        <v>83</v>
      </c>
      <c r="G23" t="s">
        <v>25</v>
      </c>
      <c r="H23" t="s">
        <v>89</v>
      </c>
      <c r="I23" t="s">
        <v>25</v>
      </c>
      <c r="J23" t="s">
        <v>2</v>
      </c>
      <c r="K23" t="s">
        <v>25</v>
      </c>
      <c r="L23" s="17" t="s">
        <v>66</v>
      </c>
      <c r="M23" t="s">
        <v>25</v>
      </c>
      <c r="N23" s="17" t="s">
        <v>87</v>
      </c>
      <c r="O23" t="s">
        <v>25</v>
      </c>
      <c r="P23" t="s">
        <v>43</v>
      </c>
      <c r="Q23" t="s">
        <v>25</v>
      </c>
      <c r="R23" s="5">
        <v>198.57</v>
      </c>
      <c r="S23" t="s">
        <v>25</v>
      </c>
      <c r="T23" t="s">
        <v>139</v>
      </c>
      <c r="U23" t="s">
        <v>25</v>
      </c>
      <c r="V23" s="10" t="s">
        <v>88</v>
      </c>
      <c r="W23" t="s">
        <v>25</v>
      </c>
      <c r="X23" s="10" t="s">
        <v>55</v>
      </c>
      <c r="Y23" t="s">
        <v>25</v>
      </c>
    </row>
    <row r="24" spans="1:25" x14ac:dyDescent="0.25">
      <c r="A24" t="s">
        <v>25</v>
      </c>
      <c r="B24">
        <v>20</v>
      </c>
      <c r="C24" t="s">
        <v>25</v>
      </c>
      <c r="D24" s="15" t="s">
        <v>54</v>
      </c>
      <c r="E24" t="s">
        <v>25</v>
      </c>
      <c r="F24" s="10" t="s">
        <v>96</v>
      </c>
      <c r="G24" t="s">
        <v>25</v>
      </c>
      <c r="H24" t="s">
        <v>91</v>
      </c>
      <c r="I24" t="s">
        <v>25</v>
      </c>
      <c r="J24" t="s">
        <v>2</v>
      </c>
      <c r="K24" t="s">
        <v>25</v>
      </c>
      <c r="L24" s="17"/>
      <c r="M24" t="s">
        <v>25</v>
      </c>
      <c r="N24" s="17" t="s">
        <v>106</v>
      </c>
      <c r="O24" t="s">
        <v>25</v>
      </c>
      <c r="P24" t="s">
        <v>9</v>
      </c>
      <c r="Q24" t="s">
        <v>25</v>
      </c>
      <c r="R24" s="5">
        <v>382.6</v>
      </c>
      <c r="S24" t="s">
        <v>25</v>
      </c>
      <c r="T24" t="s">
        <v>140</v>
      </c>
      <c r="U24" t="s">
        <v>25</v>
      </c>
      <c r="V24" s="12" t="s">
        <v>154</v>
      </c>
      <c r="W24" t="s">
        <v>25</v>
      </c>
      <c r="X24" s="10" t="s">
        <v>55</v>
      </c>
      <c r="Y24" t="s">
        <v>25</v>
      </c>
    </row>
    <row r="25" spans="1:25" x14ac:dyDescent="0.25">
      <c r="A25" s="2" t="s">
        <v>26</v>
      </c>
      <c r="B25" s="2" t="s">
        <v>27</v>
      </c>
      <c r="C25" s="2" t="s">
        <v>26</v>
      </c>
      <c r="D25" s="11" t="s">
        <v>28</v>
      </c>
      <c r="E25" s="2" t="s">
        <v>26</v>
      </c>
      <c r="F25" s="27" t="s">
        <v>59</v>
      </c>
      <c r="G25" s="2" t="s">
        <v>26</v>
      </c>
      <c r="H25" s="2" t="s">
        <v>30</v>
      </c>
      <c r="I25" s="2" t="s">
        <v>26</v>
      </c>
      <c r="J25" s="2" t="s">
        <v>31</v>
      </c>
      <c r="K25" s="2" t="s">
        <v>26</v>
      </c>
      <c r="L25" s="18" t="s">
        <v>65</v>
      </c>
      <c r="M25" s="2" t="s">
        <v>26</v>
      </c>
      <c r="N25" s="19" t="s">
        <v>105</v>
      </c>
      <c r="O25" s="2" t="s">
        <v>26</v>
      </c>
      <c r="P25" s="2" t="s">
        <v>32</v>
      </c>
      <c r="Q25" s="2" t="s">
        <v>26</v>
      </c>
      <c r="R25" s="2" t="s">
        <v>37</v>
      </c>
      <c r="S25" s="2" t="s">
        <v>26</v>
      </c>
      <c r="T25" s="2" t="s">
        <v>29</v>
      </c>
      <c r="U25" s="2" t="s">
        <v>26</v>
      </c>
      <c r="V25" s="3" t="s">
        <v>155</v>
      </c>
      <c r="W25" s="2" t="s">
        <v>26</v>
      </c>
      <c r="X25" s="11" t="s">
        <v>34</v>
      </c>
      <c r="Y25" s="2" t="s">
        <v>26</v>
      </c>
    </row>
    <row r="26" spans="1:25" x14ac:dyDescent="0.25">
      <c r="A26" t="s">
        <v>25</v>
      </c>
      <c r="B26">
        <v>21</v>
      </c>
      <c r="C26" t="s">
        <v>25</v>
      </c>
      <c r="D26" s="15" t="s">
        <v>54</v>
      </c>
      <c r="E26" t="s">
        <v>25</v>
      </c>
      <c r="F26" s="10" t="s">
        <v>97</v>
      </c>
      <c r="G26" t="s">
        <v>25</v>
      </c>
      <c r="H26" t="s">
        <v>92</v>
      </c>
      <c r="I26" t="s">
        <v>25</v>
      </c>
      <c r="J26" t="s">
        <v>2</v>
      </c>
      <c r="K26" t="s">
        <v>25</v>
      </c>
      <c r="L26" s="17" t="s">
        <v>116</v>
      </c>
      <c r="M26" t="s">
        <v>25</v>
      </c>
      <c r="N26" s="17" t="s">
        <v>109</v>
      </c>
      <c r="O26" t="s">
        <v>25</v>
      </c>
      <c r="P26" t="s">
        <v>9</v>
      </c>
      <c r="Q26" t="s">
        <v>25</v>
      </c>
      <c r="R26" s="5">
        <v>1280.96</v>
      </c>
      <c r="S26" t="s">
        <v>25</v>
      </c>
      <c r="T26" t="s">
        <v>141</v>
      </c>
      <c r="U26" t="s">
        <v>25</v>
      </c>
      <c r="V26" s="12" t="s">
        <v>167</v>
      </c>
      <c r="W26" t="s">
        <v>25</v>
      </c>
      <c r="X26" s="10" t="s">
        <v>55</v>
      </c>
      <c r="Y26" t="s">
        <v>25</v>
      </c>
    </row>
    <row r="27" spans="1:25" x14ac:dyDescent="0.25">
      <c r="A27" t="s">
        <v>25</v>
      </c>
      <c r="B27">
        <v>22</v>
      </c>
      <c r="C27" t="s">
        <v>25</v>
      </c>
      <c r="D27" s="15" t="s">
        <v>54</v>
      </c>
      <c r="E27" t="s">
        <v>25</v>
      </c>
      <c r="F27" s="10" t="s">
        <v>98</v>
      </c>
      <c r="G27" t="s">
        <v>25</v>
      </c>
      <c r="H27" t="s">
        <v>93</v>
      </c>
      <c r="I27" t="s">
        <v>25</v>
      </c>
      <c r="J27" t="s">
        <v>2</v>
      </c>
      <c r="K27" t="s">
        <v>25</v>
      </c>
      <c r="L27" s="17" t="s">
        <v>115</v>
      </c>
      <c r="M27" t="s">
        <v>25</v>
      </c>
      <c r="N27" s="17" t="s">
        <v>107</v>
      </c>
      <c r="O27" t="s">
        <v>25</v>
      </c>
      <c r="P27" t="s">
        <v>9</v>
      </c>
      <c r="Q27" t="s">
        <v>25</v>
      </c>
      <c r="R27" s="5">
        <v>408.44</v>
      </c>
      <c r="S27" t="s">
        <v>25</v>
      </c>
      <c r="T27" t="s">
        <v>142</v>
      </c>
      <c r="U27" t="s">
        <v>25</v>
      </c>
      <c r="V27" s="10" t="s">
        <v>9</v>
      </c>
      <c r="W27" t="s">
        <v>25</v>
      </c>
      <c r="X27" s="10" t="s">
        <v>9</v>
      </c>
      <c r="Y27" t="s">
        <v>25</v>
      </c>
    </row>
    <row r="28" spans="1:25" x14ac:dyDescent="0.25">
      <c r="A28" t="s">
        <v>25</v>
      </c>
      <c r="B28">
        <v>23</v>
      </c>
      <c r="C28" t="s">
        <v>25</v>
      </c>
      <c r="D28" s="15" t="s">
        <v>54</v>
      </c>
      <c r="E28" t="s">
        <v>25</v>
      </c>
      <c r="F28" s="10" t="s">
        <v>99</v>
      </c>
      <c r="G28" t="s">
        <v>25</v>
      </c>
      <c r="H28" t="s">
        <v>94</v>
      </c>
      <c r="I28" t="s">
        <v>25</v>
      </c>
      <c r="J28" t="s">
        <v>2</v>
      </c>
      <c r="K28" t="s">
        <v>25</v>
      </c>
      <c r="L28" s="17" t="s">
        <v>114</v>
      </c>
      <c r="M28" t="s">
        <v>25</v>
      </c>
      <c r="N28" s="17" t="s">
        <v>106</v>
      </c>
      <c r="O28" t="s">
        <v>25</v>
      </c>
      <c r="P28" t="s">
        <v>9</v>
      </c>
      <c r="Q28" t="s">
        <v>25</v>
      </c>
      <c r="R28" s="5">
        <v>253.48</v>
      </c>
      <c r="S28" t="s">
        <v>25</v>
      </c>
      <c r="T28" t="s">
        <v>140</v>
      </c>
      <c r="U28" t="s">
        <v>25</v>
      </c>
      <c r="V28" s="10" t="s">
        <v>149</v>
      </c>
      <c r="W28" t="s">
        <v>25</v>
      </c>
      <c r="X28" s="10" t="s">
        <v>55</v>
      </c>
      <c r="Y28" t="s">
        <v>25</v>
      </c>
    </row>
    <row r="29" spans="1:25" x14ac:dyDescent="0.25">
      <c r="A29" t="s">
        <v>25</v>
      </c>
      <c r="B29">
        <v>24</v>
      </c>
      <c r="C29" t="s">
        <v>25</v>
      </c>
      <c r="D29" s="15" t="s">
        <v>54</v>
      </c>
      <c r="E29" t="s">
        <v>25</v>
      </c>
      <c r="F29" s="10" t="s">
        <v>100</v>
      </c>
      <c r="G29" t="s">
        <v>25</v>
      </c>
      <c r="H29" t="s">
        <v>95</v>
      </c>
      <c r="I29" t="s">
        <v>25</v>
      </c>
      <c r="J29" t="s">
        <v>2</v>
      </c>
      <c r="K29" t="s">
        <v>25</v>
      </c>
      <c r="L29" s="17" t="s">
        <v>113</v>
      </c>
      <c r="M29" t="s">
        <v>25</v>
      </c>
      <c r="N29" s="17" t="s">
        <v>106</v>
      </c>
      <c r="O29" t="s">
        <v>25</v>
      </c>
      <c r="P29" t="s">
        <v>9</v>
      </c>
      <c r="Q29" t="s">
        <v>25</v>
      </c>
      <c r="R29" s="5">
        <v>304.16000000000003</v>
      </c>
      <c r="S29" t="s">
        <v>25</v>
      </c>
      <c r="T29" t="s">
        <v>140</v>
      </c>
      <c r="U29" t="s">
        <v>25</v>
      </c>
      <c r="V29" s="12" t="s">
        <v>164</v>
      </c>
      <c r="W29" t="s">
        <v>25</v>
      </c>
      <c r="X29" s="10" t="s">
        <v>55</v>
      </c>
      <c r="Y29" t="s">
        <v>25</v>
      </c>
    </row>
    <row r="30" spans="1:25" x14ac:dyDescent="0.25">
      <c r="A30" t="s">
        <v>25</v>
      </c>
      <c r="B30">
        <v>25</v>
      </c>
      <c r="C30" t="s">
        <v>25</v>
      </c>
      <c r="D30" s="10" t="s">
        <v>53</v>
      </c>
      <c r="E30" t="s">
        <v>25</v>
      </c>
      <c r="F30" s="10" t="s">
        <v>132</v>
      </c>
      <c r="G30" t="s">
        <v>25</v>
      </c>
      <c r="H30" t="s">
        <v>122</v>
      </c>
      <c r="I30" t="s">
        <v>25</v>
      </c>
      <c r="J30" t="s">
        <v>2</v>
      </c>
      <c r="K30" t="s">
        <v>25</v>
      </c>
      <c r="L30" s="17" t="s">
        <v>66</v>
      </c>
      <c r="M30" t="s">
        <v>25</v>
      </c>
      <c r="N30" s="17" t="s">
        <v>121</v>
      </c>
      <c r="O30" t="s">
        <v>25</v>
      </c>
      <c r="P30" t="s">
        <v>9</v>
      </c>
      <c r="Q30" t="s">
        <v>25</v>
      </c>
      <c r="R30" s="5">
        <v>15.5</v>
      </c>
      <c r="S30" t="s">
        <v>25</v>
      </c>
      <c r="T30" t="s">
        <v>143</v>
      </c>
      <c r="U30" t="s">
        <v>25</v>
      </c>
      <c r="V30" s="10" t="s">
        <v>9</v>
      </c>
      <c r="W30" t="s">
        <v>25</v>
      </c>
      <c r="X30" s="10" t="s">
        <v>124</v>
      </c>
      <c r="Y30" t="s">
        <v>25</v>
      </c>
    </row>
    <row r="31" spans="1:25" x14ac:dyDescent="0.25">
      <c r="A31" t="s">
        <v>25</v>
      </c>
      <c r="B31">
        <v>26</v>
      </c>
      <c r="C31" t="s">
        <v>25</v>
      </c>
      <c r="D31" s="10" t="s">
        <v>53</v>
      </c>
      <c r="E31" t="s">
        <v>25</v>
      </c>
      <c r="F31" s="10" t="s">
        <v>130</v>
      </c>
      <c r="G31" t="s">
        <v>25</v>
      </c>
      <c r="H31" t="s">
        <v>153</v>
      </c>
      <c r="I31" t="s">
        <v>25</v>
      </c>
      <c r="J31" t="s">
        <v>2</v>
      </c>
      <c r="K31" t="s">
        <v>25</v>
      </c>
      <c r="L31" s="17" t="s">
        <v>66</v>
      </c>
      <c r="M31" t="s">
        <v>25</v>
      </c>
      <c r="N31" s="17" t="s">
        <v>123</v>
      </c>
      <c r="O31" t="s">
        <v>25</v>
      </c>
      <c r="P31" t="s">
        <v>145</v>
      </c>
      <c r="Q31" t="s">
        <v>25</v>
      </c>
      <c r="R31" s="5">
        <v>205.46</v>
      </c>
      <c r="S31" t="s">
        <v>25</v>
      </c>
      <c r="T31" t="s">
        <v>158</v>
      </c>
      <c r="U31" t="s">
        <v>25</v>
      </c>
      <c r="V31" s="10" t="s">
        <v>9</v>
      </c>
      <c r="W31" t="s">
        <v>25</v>
      </c>
      <c r="X31" s="10" t="s">
        <v>55</v>
      </c>
      <c r="Y31" t="s">
        <v>25</v>
      </c>
    </row>
    <row r="32" spans="1:25" x14ac:dyDescent="0.25">
      <c r="A32" t="s">
        <v>25</v>
      </c>
      <c r="B32">
        <v>27</v>
      </c>
      <c r="C32" t="s">
        <v>25</v>
      </c>
      <c r="D32" s="10" t="s">
        <v>53</v>
      </c>
      <c r="E32" t="s">
        <v>25</v>
      </c>
      <c r="F32" s="10" t="s">
        <v>131</v>
      </c>
      <c r="G32" t="s">
        <v>25</v>
      </c>
      <c r="H32" t="s">
        <v>119</v>
      </c>
      <c r="I32" t="s">
        <v>25</v>
      </c>
      <c r="J32" t="s">
        <v>2</v>
      </c>
      <c r="K32" t="s">
        <v>25</v>
      </c>
      <c r="L32" s="17" t="s">
        <v>66</v>
      </c>
      <c r="M32" t="s">
        <v>25</v>
      </c>
      <c r="N32" s="17" t="s">
        <v>120</v>
      </c>
      <c r="O32" t="s">
        <v>25</v>
      </c>
      <c r="P32" t="s">
        <v>9</v>
      </c>
      <c r="Q32" t="s">
        <v>25</v>
      </c>
      <c r="R32" s="5">
        <v>15.5</v>
      </c>
      <c r="S32" t="s">
        <v>25</v>
      </c>
      <c r="T32" t="s">
        <v>134</v>
      </c>
      <c r="U32" t="s">
        <v>25</v>
      </c>
      <c r="V32" s="10" t="s">
        <v>118</v>
      </c>
      <c r="W32" t="s">
        <v>25</v>
      </c>
      <c r="X32" s="10" t="s">
        <v>55</v>
      </c>
      <c r="Y32" t="s">
        <v>25</v>
      </c>
    </row>
    <row r="33" spans="1:25" x14ac:dyDescent="0.25">
      <c r="A33" t="s">
        <v>25</v>
      </c>
      <c r="B33">
        <v>28</v>
      </c>
      <c r="C33" t="s">
        <v>25</v>
      </c>
      <c r="D33" s="10" t="s">
        <v>53</v>
      </c>
      <c r="E33" t="s">
        <v>25</v>
      </c>
      <c r="F33" s="10" t="s">
        <v>151</v>
      </c>
      <c r="G33" t="s">
        <v>25</v>
      </c>
      <c r="H33" t="s">
        <v>159</v>
      </c>
      <c r="I33" t="s">
        <v>25</v>
      </c>
      <c r="J33" t="s">
        <v>2</v>
      </c>
      <c r="K33" t="s">
        <v>25</v>
      </c>
      <c r="L33" s="17" t="s">
        <v>66</v>
      </c>
      <c r="M33" t="s">
        <v>25</v>
      </c>
      <c r="N33" s="17" t="s">
        <v>150</v>
      </c>
      <c r="O33" t="s">
        <v>25</v>
      </c>
      <c r="P33" t="s">
        <v>125</v>
      </c>
      <c r="Q33" t="s">
        <v>25</v>
      </c>
      <c r="R33" s="5">
        <v>63.46</v>
      </c>
      <c r="S33" t="s">
        <v>25</v>
      </c>
      <c r="T33" t="s">
        <v>161</v>
      </c>
      <c r="U33" t="s">
        <v>25</v>
      </c>
      <c r="V33" s="12" t="s">
        <v>160</v>
      </c>
      <c r="W33" t="s">
        <v>25</v>
      </c>
      <c r="X33" s="10" t="s">
        <v>55</v>
      </c>
      <c r="Y33" t="s">
        <v>25</v>
      </c>
    </row>
    <row r="34" spans="1:25" x14ac:dyDescent="0.25">
      <c r="A34" t="s">
        <v>25</v>
      </c>
      <c r="B34">
        <v>29</v>
      </c>
      <c r="C34" t="s">
        <v>25</v>
      </c>
      <c r="D34" s="10" t="s">
        <v>53</v>
      </c>
      <c r="E34" t="s">
        <v>25</v>
      </c>
      <c r="F34" t="s">
        <v>147</v>
      </c>
      <c r="G34" t="s">
        <v>25</v>
      </c>
      <c r="H34" t="s">
        <v>146</v>
      </c>
      <c r="I34" t="s">
        <v>25</v>
      </c>
      <c r="J34" t="s">
        <v>2</v>
      </c>
      <c r="K34" t="s">
        <v>25</v>
      </c>
      <c r="L34" s="17" t="s">
        <v>66</v>
      </c>
      <c r="M34" t="s">
        <v>25</v>
      </c>
      <c r="N34" s="17" t="s">
        <v>148</v>
      </c>
      <c r="O34" t="s">
        <v>25</v>
      </c>
      <c r="P34" t="s">
        <v>84</v>
      </c>
      <c r="Q34" t="s">
        <v>25</v>
      </c>
      <c r="R34" s="5">
        <v>988.43</v>
      </c>
      <c r="S34" t="s">
        <v>25</v>
      </c>
      <c r="T34" t="s">
        <v>117</v>
      </c>
      <c r="U34" t="s">
        <v>25</v>
      </c>
      <c r="V34" s="10" t="s">
        <v>152</v>
      </c>
      <c r="W34" t="s">
        <v>25</v>
      </c>
      <c r="X34" s="10" t="s">
        <v>55</v>
      </c>
      <c r="Y34" t="s">
        <v>25</v>
      </c>
    </row>
    <row r="35" spans="1:25" x14ac:dyDescent="0.25">
      <c r="A35" t="s">
        <v>25</v>
      </c>
      <c r="B35">
        <v>30</v>
      </c>
      <c r="C35" t="s">
        <v>25</v>
      </c>
      <c r="D35" s="10" t="s">
        <v>53</v>
      </c>
      <c r="E35" t="s">
        <v>25</v>
      </c>
      <c r="F35" s="10" t="s">
        <v>162</v>
      </c>
      <c r="G35" t="s">
        <v>25</v>
      </c>
      <c r="H35" t="s">
        <v>166</v>
      </c>
      <c r="I35" t="s">
        <v>25</v>
      </c>
      <c r="J35" t="s">
        <v>2</v>
      </c>
      <c r="K35" t="s">
        <v>25</v>
      </c>
      <c r="L35" s="17" t="s">
        <v>66</v>
      </c>
      <c r="M35" t="s">
        <v>25</v>
      </c>
      <c r="N35" s="17" t="s">
        <v>163</v>
      </c>
      <c r="O35" t="s">
        <v>25</v>
      </c>
      <c r="P35" t="s">
        <v>84</v>
      </c>
      <c r="Q35" t="s">
        <v>25</v>
      </c>
      <c r="R35" s="5">
        <v>252.27</v>
      </c>
      <c r="S35" t="s">
        <v>25</v>
      </c>
      <c r="T35" t="s">
        <v>138</v>
      </c>
      <c r="U35" t="s">
        <v>25</v>
      </c>
      <c r="V35" s="10" t="s">
        <v>165</v>
      </c>
      <c r="W35" t="s">
        <v>25</v>
      </c>
      <c r="X35" s="10" t="s">
        <v>55</v>
      </c>
      <c r="Y35" t="s">
        <v>25</v>
      </c>
    </row>
    <row r="36" spans="1:25" x14ac:dyDescent="0.25">
      <c r="A36" s="2" t="s">
        <v>26</v>
      </c>
      <c r="B36" s="2" t="s">
        <v>27</v>
      </c>
      <c r="C36" s="2" t="s">
        <v>26</v>
      </c>
      <c r="D36" s="11" t="s">
        <v>28</v>
      </c>
      <c r="E36" s="2" t="s">
        <v>26</v>
      </c>
      <c r="F36" s="27" t="s">
        <v>59</v>
      </c>
      <c r="G36" s="2" t="s">
        <v>26</v>
      </c>
      <c r="H36" s="2" t="s">
        <v>30</v>
      </c>
      <c r="I36" s="2" t="s">
        <v>26</v>
      </c>
      <c r="J36" s="2" t="s">
        <v>31</v>
      </c>
      <c r="K36" s="2" t="s">
        <v>26</v>
      </c>
      <c r="L36" s="18" t="s">
        <v>65</v>
      </c>
      <c r="M36" s="2" t="s">
        <v>26</v>
      </c>
      <c r="N36" s="19" t="s">
        <v>105</v>
      </c>
      <c r="O36" s="2" t="s">
        <v>26</v>
      </c>
      <c r="P36" s="2" t="s">
        <v>32</v>
      </c>
      <c r="Q36" s="2" t="s">
        <v>26</v>
      </c>
      <c r="R36" s="2" t="s">
        <v>37</v>
      </c>
      <c r="S36" s="2" t="s">
        <v>26</v>
      </c>
      <c r="T36" s="2" t="s">
        <v>29</v>
      </c>
      <c r="U36" s="2" t="s">
        <v>26</v>
      </c>
      <c r="V36" s="3" t="s">
        <v>155</v>
      </c>
      <c r="W36" s="2" t="s">
        <v>26</v>
      </c>
      <c r="X36" s="11" t="s">
        <v>34</v>
      </c>
      <c r="Y36" s="2" t="s">
        <v>26</v>
      </c>
    </row>
    <row r="37" spans="1:25" x14ac:dyDescent="0.25">
      <c r="A37" t="s">
        <v>25</v>
      </c>
      <c r="B37">
        <v>31</v>
      </c>
      <c r="C37" t="s">
        <v>25</v>
      </c>
      <c r="D37" s="10" t="s">
        <v>53</v>
      </c>
      <c r="E37" t="s">
        <v>25</v>
      </c>
      <c r="F37" t="s">
        <v>178</v>
      </c>
      <c r="G37" t="s">
        <v>25</v>
      </c>
      <c r="H37" t="s">
        <v>172</v>
      </c>
      <c r="I37" t="s">
        <v>25</v>
      </c>
      <c r="J37" t="s">
        <v>2</v>
      </c>
      <c r="K37" t="s">
        <v>25</v>
      </c>
      <c r="L37" s="17" t="s">
        <v>66</v>
      </c>
      <c r="M37" t="s">
        <v>25</v>
      </c>
      <c r="N37" s="17" t="s">
        <v>170</v>
      </c>
      <c r="O37" t="s">
        <v>25</v>
      </c>
      <c r="P37" t="s">
        <v>84</v>
      </c>
      <c r="Q37" t="s">
        <v>25</v>
      </c>
      <c r="R37" s="5">
        <v>662.98</v>
      </c>
      <c r="S37" t="s">
        <v>25</v>
      </c>
      <c r="T37" t="s">
        <v>176</v>
      </c>
      <c r="U37" t="s">
        <v>25</v>
      </c>
      <c r="V37" s="10" t="s">
        <v>171</v>
      </c>
      <c r="W37" t="s">
        <v>25</v>
      </c>
      <c r="X37" s="10" t="s">
        <v>9</v>
      </c>
      <c r="Y37" t="s">
        <v>25</v>
      </c>
    </row>
    <row r="38" spans="1:25" ht="18" customHeight="1" x14ac:dyDescent="0.25">
      <c r="A38" t="s">
        <v>25</v>
      </c>
      <c r="B38">
        <v>32</v>
      </c>
      <c r="C38" t="s">
        <v>25</v>
      </c>
      <c r="D38" s="10" t="s">
        <v>53</v>
      </c>
      <c r="E38" t="s">
        <v>25</v>
      </c>
      <c r="F38" t="s">
        <v>177</v>
      </c>
      <c r="G38" t="s">
        <v>25</v>
      </c>
      <c r="H38" t="s">
        <v>173</v>
      </c>
      <c r="I38" t="s">
        <v>25</v>
      </c>
      <c r="J38" t="s">
        <v>2</v>
      </c>
      <c r="K38" t="s">
        <v>25</v>
      </c>
      <c r="L38" s="17" t="s">
        <v>66</v>
      </c>
      <c r="M38" t="s">
        <v>25</v>
      </c>
      <c r="N38" s="17" t="s">
        <v>174</v>
      </c>
      <c r="O38" t="s">
        <v>25</v>
      </c>
      <c r="P38" t="s">
        <v>175</v>
      </c>
      <c r="Q38" t="s">
        <v>25</v>
      </c>
      <c r="R38" s="5">
        <v>327.02</v>
      </c>
      <c r="S38" t="s">
        <v>25</v>
      </c>
      <c r="T38" t="s">
        <v>176</v>
      </c>
      <c r="U38" t="s">
        <v>25</v>
      </c>
      <c r="V38" s="30" t="s">
        <v>187</v>
      </c>
      <c r="W38" t="s">
        <v>25</v>
      </c>
      <c r="X38" s="10" t="s">
        <v>9</v>
      </c>
      <c r="Y38" t="s">
        <v>25</v>
      </c>
    </row>
    <row r="39" spans="1:25" x14ac:dyDescent="0.25">
      <c r="A39" t="s">
        <v>25</v>
      </c>
      <c r="B39">
        <v>33</v>
      </c>
      <c r="C39" t="s">
        <v>25</v>
      </c>
      <c r="D39" s="15" t="s">
        <v>54</v>
      </c>
      <c r="E39" t="s">
        <v>25</v>
      </c>
      <c r="F39" t="s">
        <v>181</v>
      </c>
      <c r="G39" t="s">
        <v>25</v>
      </c>
      <c r="H39" t="s">
        <v>179</v>
      </c>
      <c r="I39" t="s">
        <v>25</v>
      </c>
      <c r="J39" t="s">
        <v>2</v>
      </c>
      <c r="K39" t="s">
        <v>25</v>
      </c>
      <c r="L39" s="17" t="s">
        <v>184</v>
      </c>
      <c r="M39" t="s">
        <v>25</v>
      </c>
      <c r="N39" s="17" t="s">
        <v>186</v>
      </c>
      <c r="O39" t="s">
        <v>25</v>
      </c>
      <c r="P39" t="s">
        <v>9</v>
      </c>
      <c r="Q39" t="s">
        <v>25</v>
      </c>
      <c r="R39" s="5">
        <v>130.52000000000001</v>
      </c>
      <c r="S39" t="s">
        <v>25</v>
      </c>
      <c r="T39" t="s">
        <v>183</v>
      </c>
      <c r="U39" t="s">
        <v>25</v>
      </c>
      <c r="V39" s="10" t="s">
        <v>9</v>
      </c>
      <c r="W39" t="s">
        <v>25</v>
      </c>
      <c r="X39" s="10" t="s">
        <v>9</v>
      </c>
      <c r="Y39" t="s">
        <v>25</v>
      </c>
    </row>
    <row r="40" spans="1:25" x14ac:dyDescent="0.25">
      <c r="A40" t="s">
        <v>25</v>
      </c>
      <c r="B40">
        <v>34</v>
      </c>
      <c r="C40" t="s">
        <v>25</v>
      </c>
      <c r="D40" s="15" t="s">
        <v>54</v>
      </c>
      <c r="E40" t="s">
        <v>25</v>
      </c>
      <c r="F40" t="s">
        <v>182</v>
      </c>
      <c r="G40" t="s">
        <v>25</v>
      </c>
      <c r="H40" t="s">
        <v>180</v>
      </c>
      <c r="I40" t="s">
        <v>25</v>
      </c>
      <c r="J40" t="s">
        <v>2</v>
      </c>
      <c r="K40" t="s">
        <v>25</v>
      </c>
      <c r="L40" s="17" t="s">
        <v>185</v>
      </c>
      <c r="M40" t="s">
        <v>25</v>
      </c>
      <c r="N40" s="17" t="s">
        <v>9</v>
      </c>
      <c r="O40" t="s">
        <v>25</v>
      </c>
      <c r="P40" t="s">
        <v>9</v>
      </c>
      <c r="Q40" t="s">
        <v>25</v>
      </c>
      <c r="R40" s="5">
        <v>5031.6000000000004</v>
      </c>
      <c r="S40" t="s">
        <v>25</v>
      </c>
      <c r="T40" t="s">
        <v>183</v>
      </c>
      <c r="U40" t="s">
        <v>25</v>
      </c>
      <c r="V40" s="10" t="s">
        <v>9</v>
      </c>
      <c r="W40" t="s">
        <v>25</v>
      </c>
      <c r="X40" s="10" t="s">
        <v>9</v>
      </c>
      <c r="Y40" t="s">
        <v>25</v>
      </c>
    </row>
    <row r="41" spans="1:25" x14ac:dyDescent="0.25">
      <c r="A41" t="s">
        <v>25</v>
      </c>
      <c r="B41">
        <v>35</v>
      </c>
      <c r="C41" t="s">
        <v>25</v>
      </c>
      <c r="D41" s="10" t="s">
        <v>9</v>
      </c>
      <c r="E41" t="s">
        <v>25</v>
      </c>
      <c r="F41" t="s">
        <v>9</v>
      </c>
      <c r="G41" t="s">
        <v>25</v>
      </c>
      <c r="H41" t="s">
        <v>9</v>
      </c>
      <c r="I41" t="s">
        <v>25</v>
      </c>
      <c r="J41" t="s">
        <v>2</v>
      </c>
      <c r="K41" t="s">
        <v>25</v>
      </c>
      <c r="L41" s="17" t="s">
        <v>66</v>
      </c>
      <c r="M41" t="s">
        <v>25</v>
      </c>
      <c r="N41" s="17" t="s">
        <v>9</v>
      </c>
      <c r="O41" t="s">
        <v>25</v>
      </c>
      <c r="P41" t="s">
        <v>9</v>
      </c>
      <c r="Q41" t="s">
        <v>25</v>
      </c>
      <c r="R41" s="5"/>
      <c r="S41" t="s">
        <v>25</v>
      </c>
      <c r="U41" t="s">
        <v>25</v>
      </c>
      <c r="V41" s="10" t="s">
        <v>9</v>
      </c>
      <c r="W41" t="s">
        <v>25</v>
      </c>
      <c r="X41" s="10" t="s">
        <v>9</v>
      </c>
      <c r="Y41" t="s">
        <v>25</v>
      </c>
    </row>
    <row r="42" spans="1:25" x14ac:dyDescent="0.25">
      <c r="A42" t="s">
        <v>25</v>
      </c>
      <c r="B42">
        <v>36</v>
      </c>
      <c r="C42" t="s">
        <v>25</v>
      </c>
      <c r="D42" s="10" t="s">
        <v>9</v>
      </c>
      <c r="E42" t="s">
        <v>25</v>
      </c>
      <c r="F42" t="s">
        <v>9</v>
      </c>
      <c r="G42" t="s">
        <v>25</v>
      </c>
      <c r="H42" t="s">
        <v>9</v>
      </c>
      <c r="I42" t="s">
        <v>25</v>
      </c>
      <c r="J42" t="s">
        <v>2</v>
      </c>
      <c r="K42" t="s">
        <v>25</v>
      </c>
      <c r="L42" s="17" t="s">
        <v>66</v>
      </c>
      <c r="M42" t="s">
        <v>25</v>
      </c>
      <c r="N42" s="17" t="s">
        <v>9</v>
      </c>
      <c r="O42" t="s">
        <v>25</v>
      </c>
      <c r="P42" t="s">
        <v>9</v>
      </c>
      <c r="Q42" t="s">
        <v>25</v>
      </c>
      <c r="R42" s="5"/>
      <c r="S42" t="s">
        <v>25</v>
      </c>
      <c r="U42" t="s">
        <v>25</v>
      </c>
      <c r="V42" s="10" t="s">
        <v>9</v>
      </c>
      <c r="W42" t="s">
        <v>25</v>
      </c>
      <c r="X42" s="10" t="s">
        <v>9</v>
      </c>
      <c r="Y42" t="s">
        <v>25</v>
      </c>
    </row>
    <row r="43" spans="1:25" x14ac:dyDescent="0.25">
      <c r="A43" t="s">
        <v>25</v>
      </c>
      <c r="B43">
        <v>37</v>
      </c>
      <c r="C43" t="s">
        <v>25</v>
      </c>
      <c r="D43" s="10" t="s">
        <v>9</v>
      </c>
      <c r="E43" t="s">
        <v>25</v>
      </c>
      <c r="F43" t="s">
        <v>9</v>
      </c>
      <c r="G43" t="s">
        <v>25</v>
      </c>
      <c r="H43" t="s">
        <v>9</v>
      </c>
      <c r="I43" t="s">
        <v>25</v>
      </c>
      <c r="J43" t="s">
        <v>2</v>
      </c>
      <c r="K43" t="s">
        <v>25</v>
      </c>
      <c r="L43" s="17" t="s">
        <v>66</v>
      </c>
      <c r="M43" t="s">
        <v>25</v>
      </c>
      <c r="N43" s="17" t="s">
        <v>9</v>
      </c>
      <c r="O43" t="s">
        <v>25</v>
      </c>
      <c r="P43" t="s">
        <v>9</v>
      </c>
      <c r="Q43" t="s">
        <v>25</v>
      </c>
      <c r="R43" s="5"/>
      <c r="S43" t="s">
        <v>25</v>
      </c>
      <c r="U43" t="s">
        <v>25</v>
      </c>
      <c r="V43" s="10" t="s">
        <v>9</v>
      </c>
      <c r="W43" t="s">
        <v>25</v>
      </c>
      <c r="X43" s="10" t="s">
        <v>9</v>
      </c>
      <c r="Y43" t="s">
        <v>25</v>
      </c>
    </row>
    <row r="44" spans="1:25" x14ac:dyDescent="0.25">
      <c r="A44" t="s">
        <v>25</v>
      </c>
      <c r="B44">
        <v>38</v>
      </c>
      <c r="C44" t="s">
        <v>25</v>
      </c>
      <c r="D44" s="10" t="s">
        <v>9</v>
      </c>
      <c r="E44" t="s">
        <v>25</v>
      </c>
      <c r="F44" t="s">
        <v>9</v>
      </c>
      <c r="G44" t="s">
        <v>25</v>
      </c>
      <c r="H44" t="s">
        <v>9</v>
      </c>
      <c r="I44" t="s">
        <v>25</v>
      </c>
      <c r="J44" t="s">
        <v>2</v>
      </c>
      <c r="K44" t="s">
        <v>25</v>
      </c>
      <c r="L44" s="17" t="s">
        <v>66</v>
      </c>
      <c r="M44" t="s">
        <v>25</v>
      </c>
      <c r="N44" s="17" t="s">
        <v>9</v>
      </c>
      <c r="O44" t="s">
        <v>25</v>
      </c>
      <c r="P44" t="s">
        <v>9</v>
      </c>
      <c r="Q44" t="s">
        <v>25</v>
      </c>
      <c r="R44" s="5"/>
      <c r="S44" t="s">
        <v>25</v>
      </c>
      <c r="U44" t="s">
        <v>25</v>
      </c>
      <c r="V44" s="10" t="s">
        <v>9</v>
      </c>
      <c r="W44" t="s">
        <v>25</v>
      </c>
      <c r="X44" s="10" t="s">
        <v>9</v>
      </c>
      <c r="Y44" t="s">
        <v>25</v>
      </c>
    </row>
    <row r="45" spans="1:25" x14ac:dyDescent="0.25">
      <c r="A45" t="s">
        <v>25</v>
      </c>
      <c r="B45">
        <v>39</v>
      </c>
      <c r="C45" t="s">
        <v>25</v>
      </c>
      <c r="D45" s="10" t="s">
        <v>9</v>
      </c>
      <c r="E45" t="s">
        <v>25</v>
      </c>
      <c r="F45" t="s">
        <v>9</v>
      </c>
      <c r="G45" t="s">
        <v>25</v>
      </c>
      <c r="H45" t="s">
        <v>9</v>
      </c>
      <c r="I45" t="s">
        <v>25</v>
      </c>
      <c r="J45" t="s">
        <v>2</v>
      </c>
      <c r="K45" t="s">
        <v>25</v>
      </c>
      <c r="L45" s="17" t="s">
        <v>66</v>
      </c>
      <c r="M45" t="s">
        <v>25</v>
      </c>
      <c r="N45" s="17" t="s">
        <v>9</v>
      </c>
      <c r="O45" t="s">
        <v>25</v>
      </c>
      <c r="P45" t="s">
        <v>9</v>
      </c>
      <c r="Q45" t="s">
        <v>25</v>
      </c>
      <c r="R45" s="5"/>
      <c r="S45" t="s">
        <v>25</v>
      </c>
      <c r="U45" t="s">
        <v>25</v>
      </c>
      <c r="V45" s="10" t="s">
        <v>9</v>
      </c>
      <c r="W45" t="s">
        <v>25</v>
      </c>
      <c r="X45" s="10" t="s">
        <v>9</v>
      </c>
      <c r="Y45" t="s">
        <v>25</v>
      </c>
    </row>
    <row r="46" spans="1:25" x14ac:dyDescent="0.25">
      <c r="A46" t="s">
        <v>25</v>
      </c>
      <c r="B46">
        <v>40</v>
      </c>
      <c r="C46" t="s">
        <v>25</v>
      </c>
      <c r="D46" s="10" t="s">
        <v>9</v>
      </c>
      <c r="E46" t="s">
        <v>25</v>
      </c>
      <c r="F46" t="s">
        <v>9</v>
      </c>
      <c r="G46" t="s">
        <v>25</v>
      </c>
      <c r="H46" t="s">
        <v>9</v>
      </c>
      <c r="I46" t="s">
        <v>25</v>
      </c>
      <c r="J46" t="s">
        <v>2</v>
      </c>
      <c r="K46" t="s">
        <v>25</v>
      </c>
      <c r="L46" s="17" t="s">
        <v>66</v>
      </c>
      <c r="M46" t="s">
        <v>25</v>
      </c>
      <c r="N46" s="17" t="s">
        <v>9</v>
      </c>
      <c r="O46" t="s">
        <v>25</v>
      </c>
      <c r="P46" t="s">
        <v>9</v>
      </c>
      <c r="Q46" t="s">
        <v>25</v>
      </c>
      <c r="R46" s="5"/>
      <c r="S46" t="s">
        <v>25</v>
      </c>
      <c r="U46" t="s">
        <v>25</v>
      </c>
      <c r="V46" s="10" t="s">
        <v>9</v>
      </c>
      <c r="W46" t="s">
        <v>25</v>
      </c>
      <c r="X46" s="10" t="s">
        <v>9</v>
      </c>
      <c r="Y46" t="s">
        <v>25</v>
      </c>
    </row>
    <row r="47" spans="1:25" x14ac:dyDescent="0.25">
      <c r="A47" s="2" t="s">
        <v>26</v>
      </c>
      <c r="B47" s="2" t="s">
        <v>9</v>
      </c>
      <c r="C47" s="2" t="s">
        <v>26</v>
      </c>
      <c r="D47" s="11" t="s">
        <v>9</v>
      </c>
      <c r="E47" s="2" t="s">
        <v>26</v>
      </c>
      <c r="F47" s="3" t="s">
        <v>9</v>
      </c>
      <c r="G47" s="2" t="s">
        <v>26</v>
      </c>
      <c r="H47" s="2" t="s">
        <v>9</v>
      </c>
      <c r="I47" s="2" t="s">
        <v>26</v>
      </c>
      <c r="J47" s="2" t="s">
        <v>9</v>
      </c>
      <c r="K47" s="2" t="s">
        <v>26</v>
      </c>
      <c r="L47" s="18" t="s">
        <v>9</v>
      </c>
      <c r="M47" s="2" t="s">
        <v>26</v>
      </c>
      <c r="N47" s="19" t="s">
        <v>9</v>
      </c>
      <c r="O47" s="2" t="s">
        <v>26</v>
      </c>
      <c r="P47" s="24" t="s">
        <v>85</v>
      </c>
      <c r="Q47" s="2" t="s">
        <v>26</v>
      </c>
      <c r="R47" s="5">
        <f>SUM(R4:R46)</f>
        <v>21038.33</v>
      </c>
      <c r="S47" s="2" t="s">
        <v>26</v>
      </c>
      <c r="T47" s="2" t="s">
        <v>9</v>
      </c>
      <c r="U47" s="2" t="s">
        <v>26</v>
      </c>
      <c r="V47" s="11" t="s">
        <v>9</v>
      </c>
      <c r="W47" s="2" t="s">
        <v>26</v>
      </c>
      <c r="X47" s="11" t="s">
        <v>9</v>
      </c>
      <c r="Y47" s="25" t="s">
        <v>26</v>
      </c>
    </row>
    <row r="48" spans="1:25" x14ac:dyDescent="0.25">
      <c r="R48" s="1"/>
    </row>
    <row r="49" spans="1:21" x14ac:dyDescent="0.25">
      <c r="R49" s="1"/>
      <c r="S49" s="1"/>
      <c r="U49" s="1"/>
    </row>
    <row r="50" spans="1:21" ht="20.25" customHeight="1" x14ac:dyDescent="0.25">
      <c r="A50" s="20"/>
      <c r="F50" s="21" t="str">
        <f>J16&amp;K16&amp;L16</f>
        <v>CM  |2600001361</v>
      </c>
    </row>
    <row r="51" spans="1:21" x14ac:dyDescent="0.25">
      <c r="F51" t="str">
        <f>TEXT(L12,)</f>
        <v xml:space="preserve"> </v>
      </c>
    </row>
    <row r="52" spans="1:21" x14ac:dyDescent="0.25">
      <c r="F52" s="22" t="str">
        <f>TEXT(Eingang!L16,"")</f>
        <v/>
      </c>
    </row>
    <row r="53" spans="1:21" x14ac:dyDescent="0.25">
      <c r="F53" t="str">
        <f>TEXT(L16,)</f>
        <v/>
      </c>
    </row>
    <row r="58" spans="1:21" x14ac:dyDescent="0.25">
      <c r="R58" s="5"/>
    </row>
  </sheetData>
  <customSheetViews>
    <customSheetView guid="{491244C1-C703-4325-86A9-E86BF41D495C}" scale="95" showPageBreaks="1">
      <pane xSplit="8" ySplit="3" topLeftCell="M4" activePane="bottomRight" state="frozen"/>
      <selection pane="bottomRight" activeCell="A3" sqref="A3:Y36"/>
      <pageMargins left="0.7" right="0.7" top="0.78740157499999996" bottom="0.78740157499999996" header="0.3" footer="0.3"/>
      <pageSetup paperSize="9" orientation="portrait" horizontalDpi="1200" verticalDpi="1200" r:id="rId1"/>
    </customSheetView>
  </customSheetViews>
  <conditionalFormatting sqref="A3:Y35 A37:Y46">
    <cfRule type="cellIs" dxfId="8" priority="8" operator="equal">
      <formula>"^"</formula>
    </cfRule>
  </conditionalFormatting>
  <conditionalFormatting sqref="A20:U20 W20:Y20 A21:Y35 A4:Y19 A37:Y46">
    <cfRule type="cellIs" dxfId="7" priority="7" operator="equal">
      <formula>"|"</formula>
    </cfRule>
  </conditionalFormatting>
  <conditionalFormatting sqref="V20">
    <cfRule type="cellIs" dxfId="6" priority="14" operator="equal">
      <formula>"|"</formula>
    </cfRule>
    <cfRule type="expression" dxfId="5" priority="15">
      <formula>($X24=" ")</formula>
    </cfRule>
  </conditionalFormatting>
  <conditionalFormatting sqref="Y47 A20:U20 W20:Y20 A21:Y35 A37:Y46">
    <cfRule type="expression" dxfId="4" priority="9">
      <formula>($X20=" ")</formula>
    </cfRule>
  </conditionalFormatting>
  <conditionalFormatting sqref="A36:U36 W36:Y36">
    <cfRule type="cellIs" dxfId="3" priority="4" operator="equal">
      <formula>"^"</formula>
    </cfRule>
  </conditionalFormatting>
  <conditionalFormatting sqref="A36:U36 W36:Y36">
    <cfRule type="cellIs" dxfId="2" priority="3" operator="equal">
      <formula>"|"</formula>
    </cfRule>
  </conditionalFormatting>
  <conditionalFormatting sqref="A36:U36 W36:Y36">
    <cfRule type="expression" dxfId="1" priority="5">
      <formula>($X36=" ")</formula>
    </cfRule>
  </conditionalFormatting>
  <conditionalFormatting sqref="V36">
    <cfRule type="cellIs" dxfId="0" priority="1" operator="equal">
      <formula>"^"</formula>
    </cfRule>
  </conditionalFormatting>
  <pageMargins left="0.7" right="0.7" top="0.78740157499999996" bottom="0.78740157499999996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A4" sqref="A4:A42"/>
    </sheetView>
  </sheetViews>
  <sheetFormatPr baseColWidth="10" defaultRowHeight="15" x14ac:dyDescent="0.25"/>
  <cols>
    <col min="1" max="1" width="50.42578125" customWidth="1"/>
  </cols>
  <sheetData>
    <row r="1" spans="1:1" x14ac:dyDescent="0.25">
      <c r="A1" s="8"/>
    </row>
    <row r="2" spans="1:1" x14ac:dyDescent="0.25">
      <c r="A2" s="8"/>
    </row>
    <row r="3" spans="1:1" x14ac:dyDescent="0.25">
      <c r="A3" s="8"/>
    </row>
    <row r="4" spans="1:1" x14ac:dyDescent="0.25">
      <c r="A4" s="8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BANF#^Bestellnummer\\ Ariba-int./ext.\\ Easybanf-FAX^Lieferant  ^Kosten^Status((in Ariba))  ^RC#(Ariba) -\\ WEK(SAP)^voll-\\ ständig^</v>
      </c>
    </row>
    <row r="5" spans="1:1" x14ac:dyDescent="0.25">
      <c r="A5" s="8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|1.777,38 €| Bestellt  | | @#EEFFEE: ✔  |</v>
      </c>
    </row>
    <row r="6" spans="1:1" x14ac:dyDescent="0.25">
      <c r="A6" s="8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|254,35 €| Erfasst  |   RC133442\\ RC133448  | @#EEFFEE: ✔  |</v>
      </c>
    </row>
    <row r="7" spans="1:1" x14ac:dyDescent="0.25">
      <c r="A7" s="8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|1.365,30 €| Erledigt  | | @#EEFFEE: ✔  |</v>
      </c>
    </row>
    <row r="8" spans="1:1" x14ac:dyDescent="0.25">
      <c r="A8" s="8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|564,00 €| Erfasst  |  RC140325\\ RC140568\\ RC140649\\ RC142844| @#EEFFEE: ✔  |</v>
      </c>
    </row>
    <row r="9" spans="1:1" x14ac:dyDescent="0.25">
      <c r="A9" s="8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AD8031ARZ|CM  | |7110000369|RS |902,00 €| Erfasst  |  RC140667\\ | @#EEFFEE: ✔  |</v>
      </c>
    </row>
    <row r="10" spans="1:1" x14ac:dyDescent="0.25">
      <c r="A10" s="8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|43,54 €| Erfasst  |  RC141613\\ RC141752\\ RC144479| @#EEFFEE: ✔  |</v>
      </c>
    </row>
    <row r="11" spans="1:1" x14ac:dyDescent="0.25">
      <c r="A11" s="8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|1.041,60 €| Bestellt  | | @#EEFFEE: ✔  |</v>
      </c>
    </row>
    <row r="12" spans="1:1" x14ac:dyDescent="0.25">
      <c r="A12" s="8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|857,51 €| Erfasst  |  RC166393\\ RC167572| @#EEFFEE: ✔  |</v>
      </c>
    </row>
    <row r="13" spans="1:1" x14ac:dyDescent="0.25">
      <c r="A13" s="8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|VG96pol 4,5mm #09032966850 (30Stk),\\ VG96pol 17 mm  #09032966862 (45Stk.)|CM | |0081000525|@#C7A7A7: Lager  |193,85 €| Bestellt  |25.11.\\ RC166782((Nur Bestellbeleg - kein Empfangsbeleg!)) | @#EEFFEE: ✔  |</v>
      </c>
    </row>
    <row r="14" spans="1:1" x14ac:dyDescent="0.25">
      <c r="A14" s="8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Flachband, 3,3V-Regler, Federleiste R 96pol., Zehnerdiode  |CM | |7110000960|RS |713,61 €| Erfasst| RC174427\\ RC174443\\ RC174445\\ RC174446\\ RC213173    | @#EEFFEE: ✔  |</v>
      </c>
    </row>
    <row r="15" spans="1:1" x14ac:dyDescent="0.25">
      <c r="A15" s="8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BANF#^Bestellnummer\\ Ariba-int./ext.\\ Easybanf-FAX^Lieferant  ^Kosten ^Status((in Ariba))  ^RC#(Ariba) -\\ WEK(SAP)^voll-\\ ständig^</v>
      </c>
    </row>
    <row r="16" spans="1:1" x14ac:dyDescent="0.25">
      <c r="A16" s="8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|94,65 €| Genehmigt  |RC170365| @#EEFFEE: ✔  |</v>
      </c>
    </row>
    <row r="17" spans="1:1" x14ac:dyDescent="0.25">
      <c r="A17" s="8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Deutschland|1.071,00 €| Erledigt  |44847| @#EEFFEE: ✔  |</v>
      </c>
    </row>
    <row r="18" spans="1:1" x14ac:dyDescent="0.25">
      <c r="A18" s="8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|WK#1787-WF5986370}}  |VG96pol. Typ C Schneidklemm HARTING #09 03 264 6828|CM  |2600001492|4500211889|REICHELT|84,00 €| Erledigt  |5000298218/2022/0001\\ | @#EEFFEE: ✔  |</v>
      </c>
    </row>
    <row r="19" spans="1:1" x14ac:dyDescent="0.25">
      <c r="A19" s="8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|7110001115|versch.|196,45 €| Eingereicht  |  RC180563  | @#EEFFEE: ✔  |</v>
      </c>
    </row>
    <row r="20" spans="1:1" x14ac:dyDescent="0.25">
      <c r="A20" s="8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Versand|CM  | |7110001105|FARNELL|95,00 €| Genehmigt  |&lt;color /orange&gt;//X abgekündigt/stornier v. Farnell-&gt;1.11.22//&lt;/color&gt;\\ RC177779|  @#FFEEEE: ✘  |</v>
      </c>
    </row>
    <row r="21" spans="1:1" x14ac:dyDescent="0.25">
      <c r="A21" s="8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WK#2165 - WF#6049810  |Platine "M21-SubDback-V1"|CM  |2600001835|4500212481|MultiPCB|273,70 €| @#EEFFEE:   Erledigt  |5000299846/1| @#EEFFEE: ✔  |</v>
      </c>
    </row>
    <row r="22" spans="1:1" x14ac:dyDescent="0.25">
      <c r="A22" s="8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|x|Mouser|73,42 €| Erledigt| | @#EEFFEE: ✔  |</v>
      </c>
    </row>
    <row r="23" spans="1:1" x14ac:dyDescent="0.25">
      <c r="A23" s="8" t="str">
        <f>Eingang!A22&amp;Eingang!B22&amp;Eingang!C22&amp;Eingang!D22&amp;Eingang!E22&amp;Eingang!F22&amp;Eingang!G22&amp;Eingang!H22&amp;Eingang!I22&amp;Eingang!J22&amp;Eingang!K22&amp;Eingang!L22&amp;Eingang!M22&amp;Eingang!N22&amp;Eingang!O22&amp;Eingang!P22&amp;Eingang!Q22&amp;TEXT(Eingang!R22,"#.##0,00 €")&amp;Eingang!S22&amp;Eingang!T22&amp;Eingang!U22&amp;Eingang!V22&amp;Eingang!W22&amp;Eingang!X22&amp;Eingang!Y22</f>
        <v>|18|@#EEEEFF: ARIBA |{{ :projects:maps21:best:pr127773-rs.pdf |}}|__5 Pos.:__ &lt;del&gt;INA188ID&lt;/del&gt;(({{ :projects:maps21:best:7110001572-pos4.pdf |Stornierung Pos.4}})), Timer, 16pol-Pfostenwanne, Selektor-VG, Schraubkontakte|CM  |  x  |7110001572|RS|916,02 €| In der Erfassungsphase\\ (LEICHE)   |OC11566\\ 3:RC198838\\ 2:RC198841| @#EEFFEE: ✔  |</v>
      </c>
    </row>
    <row r="24" spans="1:1" x14ac:dyDescent="0.25">
      <c r="A24" s="8" t="str">
        <f>Eingang!A23&amp;Eingang!B23&amp;Eingang!C23&amp;Eingang!D23&amp;Eingang!E23&amp;Eingang!F23&amp;Eingang!G23&amp;Eingang!H23&amp;Eingang!I23&amp;Eingang!J23&amp;Eingang!K23&amp;Eingang!L23&amp;Eingang!M23&amp;Eingang!N23&amp;Eingang!O23&amp;Eingang!P23&amp;Eingang!Q23&amp;TEXT(Eingang!R23,"#.##0,00 €")&amp;Eingang!S23&amp;Eingang!T23&amp;Eingang!U23&amp;Eingang!V23&amp;Eingang!W23&amp;Eingang!X23&amp;Eingang!Y23</f>
        <v>|19|@#EEEEFF: ARIBA |{{ :projects:maps21:best:pr127991-farnell.pdf |}}|__3 Pos.__: Komparator, Sicherungshalter, Netzwerkbuchse RJSSE-5380|CM  |  x  |7110001570|FARNELL|198,57 €| Eingereicht|RC198793\\ RC197668| @#EEFFEE: ✔  |</v>
      </c>
    </row>
    <row r="25" spans="1:1" x14ac:dyDescent="0.25">
      <c r="A25" s="8" t="str">
        <f>Eingang!A24&amp;Eingang!B24&amp;Eingang!C24&amp;Eingang!D24&amp;Eingang!E24&amp;Eingang!F24&amp;Eingang!G24&amp;Eingang!H24&amp;Eingang!I24&amp;Eingang!J24&amp;Eingang!K24&amp;Eingang!L24&amp;Eingang!M24&amp;Eingang!N24&amp;Eingang!O24&amp;Eingang!P24&amp;Eingang!Q24&amp;TEXT(Eingang!R24,"#.##0,00 €")&amp;Eingang!S24&amp;Eingang!T24&amp;Eingang!U24&amp;Eingang!V24&amp;Eingang!W24&amp;Eingang!X24&amp;Eingang!Y24</f>
        <v>|20|@#FFEEEE: Easybanf   |WK_2917|Platine "M21-BackExtend-V1"|CM  ||4500212625| |382,60 €| @#EEFFEE:  Erledigt   |9.11.!  | @#EEFFEE: ✔  |</v>
      </c>
    </row>
    <row r="26" spans="1:1" x14ac:dyDescent="0.25">
      <c r="A26" s="8" t="str">
        <f>CONCATENATE(Eingang!A25,Eingang!B25,Eingang!C25,Eingang!D25,Eingang!E25,Eingang!F25,Eingang!G25,Eingang!H25,Eingang!I25,Eingang!J25,Eingang!K25,Eingang!L25,Eingang!M25,Eingang!N25,Eingang!O25,Eingang!P25,Eingang!Q25,Eingang!R25,Eingang!S25,Eingang!T25,Eingang!U25,Eingang!V25,Eingang!W25,Eingang!X25,Eingang!Y25,)</f>
        <v>^ Pos. ^ Art   ^Warenkorb\\ "PR" ARIBA\\ WK-"#"Easybanf  ^Was ^Anforderer  ^ BANF#^Bestellnummer\\ Ariba-int./ext.\\ Easybanf-FAX^Lieferant  ^Kosten ^Status((in Ariba))  ^RC#(Ariba) -\\ WEK(SAP)^voll-\\ ständig^</v>
      </c>
    </row>
    <row r="27" spans="1:1" x14ac:dyDescent="0.25">
      <c r="A27" s="8" t="str">
        <f>Eingang!A26&amp;Eingang!B26&amp;Eingang!C26&amp;Eingang!D26&amp;Eingang!E26&amp;Eingang!F26&amp;Eingang!G26&amp;Eingang!H26&amp;Eingang!I26&amp;Eingang!J26&amp;Eingang!K26&amp;Eingang!L26&amp;Eingang!M26&amp;Eingang!N26&amp;Eingang!O26&amp;Eingang!P26&amp;Eingang!Q26&amp;TEXT(Eingang!R26,"#.##0,00 €")&amp;Eingang!S26&amp;Eingang!T26&amp;Eingang!U26&amp;Eingang!V26&amp;Eingang!W26&amp;Eingang!X26&amp;Eingang!Y26</f>
        <v>|21|@#FFEEEE: Easybanf   |WK_2918|Platine "M21-MDR-IO-V1"|CM  |2600002464|4500212677| |1.280,96 €| @#EEFFEE:   In Bestellung   |15.11.\\ 5000300996 | @#EEFFEE: ✔  |</v>
      </c>
    </row>
    <row r="28" spans="1:1" x14ac:dyDescent="0.25">
      <c r="A28" s="8" t="str">
        <f>Eingang!A27&amp;Eingang!B27&amp;Eingang!C27&amp;Eingang!D27&amp;Eingang!E27&amp;Eingang!F27&amp;Eingang!G27&amp;Eingang!H27&amp;Eingang!I27&amp;Eingang!J27&amp;Eingang!K27&amp;Eingang!L27&amp;Eingang!M27&amp;Eingang!N27&amp;Eingang!O27&amp;Eingang!P27&amp;Eingang!Q27&amp;TEXT(Eingang!R27,"#.##0,00 €")&amp;Eingang!S27&amp;Eingang!T27&amp;Eingang!U27&amp;Eingang!V27&amp;Eingang!W27&amp;Eingang!X27&amp;Eingang!Y27</f>
        <v>|22|@#FFEEEE: Easybanf   |WK_2919|Platine "M21-DisplayContr-V1"|CM  |2600002461|4500212629| |408,44 €| @#EEFFEE:  In Bestellung   | | |</v>
      </c>
    </row>
    <row r="29" spans="1:1" x14ac:dyDescent="0.25">
      <c r="A29" s="8" t="str">
        <f>Eingang!A28&amp;Eingang!B28&amp;Eingang!C28&amp;Eingang!D28&amp;Eingang!E28&amp;Eingang!F28&amp;Eingang!G28&amp;Eingang!H28&amp;Eingang!I28&amp;Eingang!J28&amp;Eingang!K28&amp;Eingang!L28&amp;Eingang!M28&amp;Eingang!N28&amp;Eingang!O28&amp;Eingang!P28&amp;Eingang!Q28&amp;TEXT(Eingang!R28,"#.##0,00 €")&amp;Eingang!S28&amp;Eingang!T28&amp;Eingang!U28&amp;Eingang!V28&amp;Eingang!W28&amp;Eingang!X28&amp;Eingang!Y28</f>
        <v>|23|@#FFEEEE: Easybanf   |WK_2921|Platine "M21-Front-V1"|CM  |2600002460|4500212625| |253,48 €| @#EEFFEE:  Erledigt   |8.11 !| @#EEFFEE: ✔  |</v>
      </c>
    </row>
    <row r="30" spans="1:1" x14ac:dyDescent="0.25">
      <c r="A30" s="8" t="str">
        <f>Eingang!A29&amp;Eingang!B29&amp;Eingang!C29&amp;Eingang!D29&amp;Eingang!E29&amp;Eingang!F29&amp;Eingang!G29&amp;Eingang!H29&amp;Eingang!I29&amp;Eingang!J29&amp;Eingang!K29&amp;Eingang!L29&amp;Eingang!M29&amp;Eingang!N29&amp;Eingang!O29&amp;Eingang!P29&amp;Eingang!Q29&amp;TEXT(Eingang!R29,"#.##0,00 €")&amp;Eingang!S29&amp;Eingang!T29&amp;Eingang!U29&amp;Eingang!V29&amp;Eingang!W29&amp;Eingang!X29&amp;Eingang!Y29</f>
        <v>|24|@#FFEEEE: Easybanf   |WK_2922|Platine "M21-Selektor-V1"|CM  |2600002458|4500212625| |304,16 €| @#EEFFEE:  Erledigt   |11.11. !| @#EEFFEE: ✔  |</v>
      </c>
    </row>
    <row r="31" spans="1:1" x14ac:dyDescent="0.25">
      <c r="A31" s="8" t="str">
        <f>Eingang!A30&amp;Eingang!B30&amp;Eingang!C30&amp;Eingang!D30&amp;Eingang!E30&amp;Eingang!F30&amp;Eingang!G30&amp;Eingang!H30&amp;Eingang!I30&amp;Eingang!J30&amp;Eingang!K30&amp;Eingang!L30&amp;Eingang!M30&amp;Eingang!N30&amp;Eingang!O30&amp;Eingang!P30&amp;Eingang!Q30&amp;TEXT(Eingang!R30,"#.##0,00 €")&amp;Eingang!S30&amp;Eingang!T30&amp;Eingang!U30&amp;Eingang!V30&amp;Eingang!W30&amp;Eingang!X30&amp;Eingang!Y30</f>
        <v>|25|@#EEEEFF: ARIBA |{{ :projects:maps21:best:pr137744-gew._stiftleist_14pol.pdf |PR137744}}|Stiftleiste 14 pol 3M (202298/614-8978)\\ Doppel?|CM  |  x  |-| |15,50 €| Gelöscht!   | |  @#FFEEEE: ✘  |</v>
      </c>
    </row>
    <row r="32" spans="1:1" x14ac:dyDescent="0.25">
      <c r="A32" s="8" t="str">
        <f>Eingang!A31&amp;Eingang!B31&amp;Eingang!C31&amp;Eingang!D31&amp;Eingang!E31&amp;Eingang!F31&amp;Eingang!G31&amp;Eingang!H31&amp;Eingang!I31&amp;Eingang!J31&amp;Eingang!K31&amp;Eingang!L31&amp;Eingang!M31&amp;Eingang!N31&amp;Eingang!O31&amp;Eingang!P31&amp;Eingang!Q31&amp;TEXT(Eingang!R31,"#.##0,00 €")&amp;Eingang!S31&amp;Eingang!T31&amp;Eingang!U31&amp;Eingang!V31&amp;Eingang!W31&amp;Eingang!X31&amp;Eingang!Y31</f>
        <v>|26|@#EEEEFF: ARIBA |{{ :projects:maps21:best:pr137486.pdf |PR137486}}|&lt;del&gt;Netzbuchse m. Filter&lt;/del&gt;(({{ :projects:maps21:best:7110002140-pos.10.pdf |Storno-Pos10}})), Sicherungshalter, Isolationsmuffe, Wippschalter, Rundbuchse|CM  |  x  |7110002140\\ 7110002141\\ 7110002142| Farnell\\ RS\\ DIELEC  |205,46 €| In der Erfassungsphase\\ (LEICHE)    | | @#EEFFEE: ✔  |</v>
      </c>
    </row>
    <row r="33" spans="1:2" x14ac:dyDescent="0.25">
      <c r="A33" s="8" t="str">
        <f>Eingang!A32&amp;Eingang!B32&amp;Eingang!C32&amp;Eingang!D32&amp;Eingang!E32&amp;Eingang!F32&amp;Eingang!G32&amp;Eingang!H32&amp;Eingang!I32&amp;Eingang!J32&amp;Eingang!K32&amp;Eingang!L32&amp;Eingang!M32&amp;Eingang!N32&amp;Eingang!O32&amp;Eingang!P32&amp;Eingang!Q32&amp;TEXT(Eingang!R32,"#.##0,00 €")&amp;Eingang!S32&amp;Eingang!T32&amp;Eingang!U32&amp;Eingang!V32&amp;Eingang!W32&amp;Eingang!X32&amp;Eingang!Y32</f>
        <v>|27|@#EEEEFF: ARIBA |{{ :projects:maps21:best:pr137751-gew._stiftleist_14pol..pdf |PR137751}}|Stiftleiste 14 pol 3M (202298/614-8978)|CM  |  x  |7110002133| |15,50 €| Erfasst  |RC219178| @#EEFFEE: ✔  |</v>
      </c>
    </row>
    <row r="34" spans="1:2" x14ac:dyDescent="0.25">
      <c r="A34" s="8" t="str">
        <f>Eingang!A33&amp;Eingang!B33&amp;Eingang!C33&amp;Eingang!D33&amp;Eingang!E33&amp;Eingang!F33&amp;Eingang!G33&amp;Eingang!H33&amp;Eingang!I33&amp;Eingang!J33&amp;Eingang!K33&amp;Eingang!L33&amp;Eingang!M33&amp;Eingang!N33&amp;Eingang!O33&amp;Eingang!P33&amp;Eingang!Q33&amp;TEXT(Eingang!R33,"#.##0,00 €")&amp;Eingang!S33&amp;Eingang!T33&amp;Eingang!U33&amp;Eingang!V33&amp;Eingang!W33&amp;Eingang!X33&amp;Eingang!Y33</f>
        <v>|28|@#EEEEFF: ARIBA |{{ :projects:maps21:best:pr155566_-_keystone_7691_pc_screw_te_63_46_eur_.pdf  |PR155566-Ersatz}}|&lt;del&gt;Screw Terminal 7691 + Versand&lt;/del&gt;|CM  |  x  |7110002657|Farnell|63,46 €| Bestellt\\ (LEICHE)   |storniert| @#EEFFEE: ✔  |</v>
      </c>
    </row>
    <row r="35" spans="1:2" x14ac:dyDescent="0.25">
      <c r="A35" s="8" t="str">
        <f>Eingang!A34&amp;Eingang!B34&amp;Eingang!C34&amp;Eingang!D34&amp;Eingang!E34&amp;Eingang!F34&amp;Eingang!G34&amp;Eingang!H34&amp;Eingang!I34&amp;Eingang!J34&amp;Eingang!K34&amp;Eingang!L34&amp;Eingang!M34&amp;Eingang!N34&amp;Eingang!O34&amp;Eingang!P34&amp;Eingang!Q34&amp;TEXT(Eingang!R34,"#.##0,00 €")&amp;Eingang!S34&amp;Eingang!T34&amp;Eingang!U34&amp;Eingang!V34&amp;Eingang!W34&amp;Eingang!X34&amp;Eingang!Y34</f>
        <v>|29|@#EEEEFF: ARIBA |{{ :projects:maps21:best:pr157024-ina122au_schurter_4301.5004_0ohm.pdf |PR157024}}|INA122UA, SCHUERTER 4301.5004, 0Ohm|CM  |  x  |7110002459|RS|988,43 €| Erfasst|OC23601\\ RC242733\\ 5000300352\\ 5000300400| @#EEFFEE: ✔  |</v>
      </c>
    </row>
    <row r="36" spans="1:2" x14ac:dyDescent="0.25">
      <c r="A36" s="8" t="str">
        <f>Eingang!A35&amp;Eingang!B35&amp;Eingang!C35&amp;Eingang!D35&amp;Eingang!E35&amp;Eingang!F35&amp;Eingang!G35&amp;Eingang!H35&amp;Eingang!I35&amp;Eingang!J35&amp;Eingang!K35&amp;Eingang!L35&amp;Eingang!M35&amp;Eingang!N35&amp;Eingang!O35&amp;Eingang!P35&amp;Eingang!Q35&amp;TEXT(Eingang!R35,"#.##0,00 €")&amp;Eingang!S35&amp;Eingang!T35&amp;Eingang!U35&amp;Eingang!V35&amp;Eingang!W35&amp;Eingang!X35&amp;Eingang!Y35</f>
        <v>|30|@#EEEEFF: ARIBA |{{ :projects:maps21:best:pr161154.pdf |PR161154 }}|Schraubklemme 8981, ULN2003AN, Reihenklemme grau, Trennblatt, Verbinder, gr/ge Klemme, Hutschiene|CM  |  x  |7110002789|RS|252,27 €| Erledigt|OC24159\\ RC247991\\ RC249234-5000300933\\ RC249313-5000300948| @#EEFFEE: ✔  |</v>
      </c>
    </row>
    <row r="37" spans="1:2" x14ac:dyDescent="0.25">
      <c r="A37" s="8" t="str">
        <f>Eingang!A36&amp;Eingang!B36&amp;Eingang!C36&amp;Eingang!D36&amp;Eingang!E36&amp;Eingang!F36&amp;Eingang!G36&amp;Eingang!H36&amp;Eingang!I36&amp;Eingang!J36&amp;Eingang!K36&amp;Eingang!L36&amp;Eingang!M36&amp;Eingang!N36&amp;Eingang!O36&amp;Eingang!P36&amp;Eingang!Q36&amp;TEXT(Eingang!R36,"#.##0,00 €")&amp;Eingang!S36&amp;Eingang!T36&amp;Eingang!U36&amp;Eingang!V36&amp;Eingang!W36&amp;Eingang!X36&amp;Eingang!Y36</f>
        <v>^ Pos. ^ Art   ^Warenkorb\\ "PR" ARIBA\\ WK-"#"Easybanf  ^Was ^Anforderer  ^ BANF#^Bestellnummer\\ Ariba-int./ext.\\ Easybanf-FAX^Lieferant  ^Kosten ^Status((in Ariba))  ^RC#(Ariba) -\\ WEK(SAP)^voll-\\ ständig^</v>
      </c>
    </row>
    <row r="38" spans="1:2" x14ac:dyDescent="0.25">
      <c r="A38" s="8" t="str">
        <f>Eingang!A37&amp;Eingang!B37&amp;Eingang!C37&amp;Eingang!D37&amp;Eingang!E37&amp;Eingang!F37&amp;Eingang!G37&amp;Eingang!H37&amp;Eingang!I37&amp;Eingang!J37&amp;Eingang!K37&amp;Eingang!L37&amp;Eingang!M37&amp;Eingang!N37&amp;Eingang!O37&amp;Eingang!P37&amp;Eingang!Q37&amp;TEXT(Eingang!R37,"#.##0,00 €")&amp;Eingang!S37&amp;Eingang!T37&amp;Eingang!U37&amp;Eingang!V37&amp;Eingang!W37&amp;Eingang!X37&amp;Eingang!Y37</f>
        <v>|31|@#EEEEFF: ARIBA | {{ :projects:maps21:best:pr179112_-_assmann_wsw_female_schwar_662_98_eur_-6pos.-rs.pdf |PR179112}}  |6Pos.: Jumper, Osszillat., MAX626, Stiftl40pol., 10µF, Trennplatte|CM  |  x  |7110003270|RS|662,98 €|Bestellt|RC275067| |</v>
      </c>
    </row>
    <row r="39" spans="1:2" x14ac:dyDescent="0.25">
      <c r="A39" s="8" t="str">
        <f>Eingang!A38&amp;Eingang!B38&amp;Eingang!C38&amp;Eingang!D38&amp;Eingang!E38&amp;Eingang!F38&amp;Eingang!G38&amp;Eingang!H38&amp;Eingang!I38&amp;Eingang!J38&amp;Eingang!K38&amp;Eingang!L38&amp;Eingang!M38&amp;Eingang!N38&amp;Eingang!O38&amp;Eingang!P38&amp;Eingang!Q38&amp;TEXT(Eingang!R38,"#.##0,00 €")&amp;Eingang!S38&amp;Eingang!T38&amp;Eingang!U38&amp;Eingang!V38&amp;Eingang!W38&amp;Eingang!X38&amp;Eingang!Y38</f>
        <v>|32|@#EEEEFF: ARIBA | {{ :projects:maps21:best:pr179009_-_nvent_schroff_lueftereinsc_327_02_eur_.pdf |PR179009}}  |Lüfter 1HE-6x, Sreenreiniger|CM  |  x  |7110003271\\ 7110003272|RS\\ FARNELL|327,02 €|Bestellt|RC275208\\ RC275209| |</v>
      </c>
    </row>
    <row r="40" spans="1:2" x14ac:dyDescent="0.25">
      <c r="A40" s="8" t="str">
        <f>Eingang!A39&amp;Eingang!B39&amp;Eingang!C39&amp;Eingang!D39&amp;Eingang!E39&amp;Eingang!F39&amp;Eingang!G39&amp;Eingang!H39&amp;Eingang!I39&amp;Eingang!J39&amp;Eingang!K39&amp;Eingang!L39&amp;Eingang!M39&amp;Eingang!N39&amp;Eingang!O39&amp;Eingang!P39&amp;Eingang!Q39&amp;TEXT(Eingang!R39,"#.##0,00 €")&amp;Eingang!S39&amp;Eingang!T39&amp;Eingang!U39&amp;Eingang!V39&amp;Eingang!W39&amp;Eingang!X39&amp;Eingang!Y39</f>
        <v>|33|@#FFEEEE: Easybanf   |WK_4862|Luftleitblech|CM  |2600004273|4500213777| |130,52 €| In Bestellung| | |</v>
      </c>
    </row>
    <row r="41" spans="1:2" x14ac:dyDescent="0.25">
      <c r="A41" s="8" t="str">
        <f>Eingang!A40&amp;Eingang!B40&amp;Eingang!C40&amp;Eingang!D40&amp;Eingang!E40&amp;Eingang!F40&amp;Eingang!G40&amp;Eingang!H40&amp;Eingang!I40&amp;Eingang!J40&amp;Eingang!K40&amp;Eingang!L40&amp;Eingang!M40&amp;Eingang!N40&amp;Eingang!O40&amp;Eingang!P40&amp;Eingang!Q40&amp;TEXT(Eingang!R40,"#.##0,00 €")&amp;Eingang!S40&amp;Eingang!T40&amp;Eingang!U40&amp;Eingang!V40&amp;Eingang!W40&amp;Eingang!X40&amp;Eingang!Y40</f>
        <v>|34|@#FFEEEE: Easybanf   |WK_4865|T-Dosen, E-Dosen|CM  |2600004277| | |5.031,60 €| In Bestellung| | |</v>
      </c>
    </row>
    <row r="42" spans="1:2" x14ac:dyDescent="0.25">
      <c r="A42" s="8" t="str">
        <f>CONCATENATE(TEXT(Eingang!A47,),TEXT(Eingang!B47,),TEXT(Eingang!C47,),TEXT(Eingang!D47,),TEXT(Eingang!E47,),TEXT(Eingang!F47,),TEXT(Eingang!G47,),TEXT(Eingang!H47,),TEXT(Eingang!I47,),TEXT(Eingang!J47,),TEXT(Eingang!K47,),TEXT(Eingang!L47,),TEXT(Eingang!M47,),TEXT(Eingang!N47,),TEXT(Eingang!O47,),TEXT(Eingang!P47,),TEXT(Eingang!Q47,),TEXT(Eingang!R47,"#.##0,00 €"),TEXT(Eingang!S47,),TEXT(Eingang!T47,),TEXT(Eingang!U47,),TEXT(Eingang!V47,),TEXT(Eingang!W47,),TEXT(Eingang!X47,),TEXT(Eingang!Y47,))</f>
        <v>^ ^ ^ ^ ^ ^ ^ ^  ∑: ^21.038,33 €^ ^ ^ ^</v>
      </c>
    </row>
    <row r="43" spans="1:2" x14ac:dyDescent="0.25">
      <c r="A43" s="8"/>
    </row>
    <row r="44" spans="1:2" x14ac:dyDescent="0.25">
      <c r="A44" s="8"/>
    </row>
    <row r="45" spans="1:2" x14ac:dyDescent="0.25">
      <c r="A45" s="8"/>
    </row>
    <row r="46" spans="1:2" x14ac:dyDescent="0.25">
      <c r="A46" s="8"/>
    </row>
    <row r="47" spans="1:2" x14ac:dyDescent="0.25">
      <c r="A47" s="8"/>
      <c r="B47" t="str">
        <f>CONCATENATE(TEXT(Eingang!B4," "))</f>
        <v xml:space="preserve"> </v>
      </c>
    </row>
    <row r="48" spans="1:2" x14ac:dyDescent="0.25">
      <c r="A48" s="8"/>
    </row>
    <row r="49" spans="1:2" x14ac:dyDescent="0.25">
      <c r="A49" s="8"/>
      <c r="B49" t="str">
        <f>CONCATENATE(TEXT(Eingang!B6," "))</f>
        <v xml:space="preserve"> </v>
      </c>
    </row>
    <row r="50" spans="1:2" x14ac:dyDescent="0.25">
      <c r="A50" s="8"/>
    </row>
    <row r="51" spans="1:2" x14ac:dyDescent="0.25">
      <c r="A51" s="8"/>
    </row>
    <row r="52" spans="1:2" x14ac:dyDescent="0.25">
      <c r="A52" s="8"/>
    </row>
    <row r="53" spans="1:2" x14ac:dyDescent="0.25">
      <c r="A53" s="8"/>
    </row>
    <row r="54" spans="1:2" x14ac:dyDescent="0.25">
      <c r="A54" s="8"/>
    </row>
    <row r="55" spans="1:2" x14ac:dyDescent="0.25">
      <c r="A55" s="8"/>
    </row>
  </sheetData>
  <customSheetViews>
    <customSheetView guid="{491244C1-C703-4325-86A9-E86BF41D495C}" showPageBreaks="1">
      <selection activeCell="A4" sqref="A4:A3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2022-12-08T17:21:44Z</dcterms:modified>
</cp:coreProperties>
</file>