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189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Tabelle1!$B$4:$I$118</definedName>
    <definedName name="_xlnm.Print_Area" localSheetId="0">Tabelle1!$B$1:$J$118</definedName>
  </definedNames>
  <calcPr calcId="145621"/>
</workbook>
</file>

<file path=xl/calcChain.xml><?xml version="1.0" encoding="utf-8"?>
<calcChain xmlns="http://schemas.openxmlformats.org/spreadsheetml/2006/main">
  <c r="R5" i="1" l="1"/>
  <c r="Q5" i="1"/>
  <c r="T5" i="1" s="1"/>
  <c r="U5" i="1" s="1"/>
  <c r="O4" i="1"/>
  <c r="S1" i="1"/>
  <c r="O1" i="1"/>
  <c r="J1" i="1"/>
  <c r="S6" i="1" l="1"/>
  <c r="T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7" i="1"/>
  <c r="E5" i="1" l="1"/>
  <c r="F5" i="1"/>
</calcChain>
</file>

<file path=xl/sharedStrings.xml><?xml version="1.0" encoding="utf-8"?>
<sst xmlns="http://schemas.openxmlformats.org/spreadsheetml/2006/main" count="465" uniqueCount="116">
  <si>
    <t>Test LED an
BLM</t>
  </si>
  <si>
    <t>Test LED an
SC</t>
  </si>
  <si>
    <t>Pos</t>
  </si>
  <si>
    <t>HTPDI3I</t>
  </si>
  <si>
    <t>HTPDI4S</t>
  </si>
  <si>
    <t>x</t>
  </si>
  <si>
    <t>HTPDI5I</t>
  </si>
  <si>
    <t>HTPDI5S</t>
  </si>
  <si>
    <t>o</t>
  </si>
  <si>
    <t>HTPDI1I</t>
  </si>
  <si>
    <t>HTPDI1S</t>
  </si>
  <si>
    <t>HTPDI2I</t>
  </si>
  <si>
    <t>TV2DI1I</t>
  </si>
  <si>
    <t>HTADI2I</t>
  </si>
  <si>
    <t>HTADI2S</t>
  </si>
  <si>
    <t>HTBDI4S</t>
  </si>
  <si>
    <t>HTBDI4I</t>
  </si>
  <si>
    <t>HTPDI2P o</t>
  </si>
  <si>
    <t>HTPDI3P o</t>
  </si>
  <si>
    <t>HTPDI4P o</t>
  </si>
  <si>
    <t>HTADICE</t>
  </si>
  <si>
    <t>HTADIDE</t>
  </si>
  <si>
    <t>o = leer</t>
  </si>
  <si>
    <t>x = belegt zu klären</t>
  </si>
  <si>
    <t>HTADIAE</t>
  </si>
  <si>
    <t>HTADIBE</t>
  </si>
  <si>
    <t>HTBDIDB</t>
  </si>
  <si>
    <t>TV2DI1P</t>
  </si>
  <si>
    <t>HTADI2P</t>
  </si>
  <si>
    <t>HTBDI4P</t>
  </si>
  <si>
    <t>HTPDI1P</t>
  </si>
  <si>
    <t>HTCDI2I</t>
  </si>
  <si>
    <t>HTCDI2S</t>
  </si>
  <si>
    <t>HTCDIFE</t>
  </si>
  <si>
    <t>1 (54TE)</t>
  </si>
  <si>
    <t>1 (8TE)</t>
  </si>
  <si>
    <t>2 (8TE)</t>
  </si>
  <si>
    <t>HHDDI2I</t>
  </si>
  <si>
    <t>HHDDI2S</t>
  </si>
  <si>
    <t>TS1DI4I</t>
  </si>
  <si>
    <t>TS1DI4S</t>
  </si>
  <si>
    <t>HTMDI5I</t>
  </si>
  <si>
    <t>HADDI3I</t>
  </si>
  <si>
    <t>HADDI3S</t>
  </si>
  <si>
    <t>HTMDIAI</t>
  </si>
  <si>
    <t>HADDI1I</t>
  </si>
  <si>
    <t>HADDI1S</t>
  </si>
  <si>
    <t>TH4DI7I</t>
  </si>
  <si>
    <t>TH4DI7S</t>
  </si>
  <si>
    <t>TE1DI1I</t>
  </si>
  <si>
    <t>TE1DI1S</t>
  </si>
  <si>
    <t>TE1DI4I</t>
  </si>
  <si>
    <t>TE1DI4S</t>
  </si>
  <si>
    <t>S12DS3IH</t>
  </si>
  <si>
    <t>S06DL1I</t>
  </si>
  <si>
    <t>S06DL5I</t>
  </si>
  <si>
    <t>S06DL6I</t>
  </si>
  <si>
    <t>S06DL7I</t>
  </si>
  <si>
    <t>HTMDV1O</t>
  </si>
  <si>
    <t>HTMDV1U</t>
  </si>
  <si>
    <t>HTMDV2L</t>
  </si>
  <si>
    <t>HTMDV2R</t>
  </si>
  <si>
    <t>HADDI3P</t>
  </si>
  <si>
    <t>HADDIAE</t>
  </si>
  <si>
    <t>HADDIBE</t>
  </si>
  <si>
    <t>HHDDI2P</t>
  </si>
  <si>
    <t>HTMDIAP</t>
  </si>
  <si>
    <t>HTMDV-S</t>
  </si>
  <si>
    <t>TS2DI1P</t>
  </si>
  <si>
    <t>TEDI1P</t>
  </si>
  <si>
    <t>TH1DI4P</t>
  </si>
  <si>
    <t>HADDI1P</t>
  </si>
  <si>
    <t>TH4DI7P</t>
  </si>
  <si>
    <t>HTDDIAE</t>
  </si>
  <si>
    <t>HTDDIBE</t>
  </si>
  <si>
    <t>HTDDICE</t>
  </si>
  <si>
    <t>HTSDISE</t>
  </si>
  <si>
    <t>HHTDIAE</t>
  </si>
  <si>
    <t>HHTDIBE</t>
  </si>
  <si>
    <t>TS4DIAE</t>
  </si>
  <si>
    <t>TS4DIBE</t>
  </si>
  <si>
    <r>
      <rPr>
        <b/>
        <sz val="10"/>
        <color theme="1"/>
        <rFont val="Arial"/>
        <family val="2"/>
      </rPr>
      <t>Scaler</t>
    </r>
    <r>
      <rPr>
        <sz val="10"/>
        <color theme="1"/>
        <rFont val="Arial"/>
        <family val="2"/>
      </rPr>
      <t xml:space="preserve">
Kanäle</t>
    </r>
  </si>
  <si>
    <t>36 verschied.</t>
  </si>
  <si>
    <t xml:space="preserve">Kanäle IFC: </t>
  </si>
  <si>
    <t>Module(8) dafür:</t>
  </si>
  <si>
    <t>in Crates:</t>
  </si>
  <si>
    <t>St.</t>
  </si>
  <si>
    <t>Kanäle Scintilator:</t>
  </si>
  <si>
    <t xml:space="preserve">Kanäle BLM: </t>
  </si>
  <si>
    <t xml:space="preserve">Lemo 1pol.-Buchsen: </t>
  </si>
  <si>
    <t>Rest Collimatorersatz:</t>
  </si>
  <si>
    <t>max Anzahl Module (6 WAlterk.):</t>
  </si>
  <si>
    <t>Planung: 2 IFC-Control-Module + 1 TestLED-Modul pro Walterkiste:</t>
  </si>
  <si>
    <t>IFC-Module</t>
  </si>
  <si>
    <t>Testmodule:</t>
  </si>
  <si>
    <t>Planung: (1 LANTRONIX-Modul + 1 Dimitri-Bord) / Walter)</t>
  </si>
  <si>
    <t>=&gt; Lemo IFC</t>
  </si>
  <si>
    <t>W1</t>
  </si>
  <si>
    <t xml:space="preserve">
IFC in
Walter-
kiste #:</t>
  </si>
  <si>
    <t>Scaler in 
Walter-
kiste #:</t>
  </si>
  <si>
    <t>W2</t>
  </si>
  <si>
    <t>W3</t>
  </si>
  <si>
    <t>W4</t>
  </si>
  <si>
    <t>W5</t>
  </si>
  <si>
    <t>W6</t>
  </si>
  <si>
    <t>W7</t>
  </si>
  <si>
    <t>HTCDIEE</t>
  </si>
  <si>
    <t>N.N.</t>
  </si>
  <si>
    <r>
      <rPr>
        <b/>
        <sz val="10"/>
        <color theme="1"/>
        <rFont val="Arial"/>
        <family val="2"/>
      </rPr>
      <t>IFCs "IO/Conv"</t>
    </r>
    <r>
      <rPr>
        <sz val="10"/>
        <color theme="1"/>
        <rFont val="Arial"/>
        <family val="2"/>
      </rPr>
      <t xml:space="preserve">
4St/Mod, 2NIM/Kanal
(von rechts nach links)</t>
    </r>
  </si>
  <si>
    <t>Test-LED-
Modul
(von rechts nach links)</t>
  </si>
  <si>
    <t>TT1DI6P</t>
  </si>
  <si>
    <t>TT1DI6I</t>
  </si>
  <si>
    <t>TT1DI6S</t>
  </si>
  <si>
    <t>1x 8TE</t>
  </si>
  <si>
    <t>1x 28TE</t>
  </si>
  <si>
    <t>1x 24TE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</si>
</sst>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36"/>
      <color theme="1"/>
      <name val="Arial"/>
      <family val="2"/>
    </font>
    <font>
      <sz val="10"/>
      <color rgb="FF00B05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FFC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9" xfId="0" applyFont="1" applyBorder="1"/>
    <xf numFmtId="0" fontId="6" fillId="0" borderId="8" xfId="0" applyFont="1" applyBorder="1"/>
    <xf numFmtId="0" fontId="7" fillId="0" borderId="8" xfId="0" applyFont="1" applyBorder="1"/>
    <xf numFmtId="0" fontId="7" fillId="0" borderId="9" xfId="0" applyFont="1" applyBorder="1"/>
    <xf numFmtId="0" fontId="0" fillId="2" borderId="8" xfId="0" applyFill="1" applyBorder="1" applyAlignment="1">
      <alignment wrapText="1"/>
    </xf>
    <xf numFmtId="0" fontId="0" fillId="0" borderId="0" xfId="0" quotePrefix="1"/>
    <xf numFmtId="16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6</xdr:row>
      <xdr:rowOff>76200</xdr:rowOff>
    </xdr:from>
    <xdr:to>
      <xdr:col>5</xdr:col>
      <xdr:colOff>685800</xdr:colOff>
      <xdr:row>6</xdr:row>
      <xdr:rowOff>85725</xdr:rowOff>
    </xdr:to>
    <xdr:cxnSp macro="">
      <xdr:nvCxnSpPr>
        <xdr:cNvPr id="3" name="Gerade Verbindung mit Pfeil 2"/>
        <xdr:cNvCxnSpPr/>
      </xdr:nvCxnSpPr>
      <xdr:spPr>
        <a:xfrm>
          <a:off x="1076325" y="1781175"/>
          <a:ext cx="22764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7</xdr:row>
      <xdr:rowOff>76200</xdr:rowOff>
    </xdr:from>
    <xdr:to>
      <xdr:col>5</xdr:col>
      <xdr:colOff>704850</xdr:colOff>
      <xdr:row>8</xdr:row>
      <xdr:rowOff>76200</xdr:rowOff>
    </xdr:to>
    <xdr:cxnSp macro="">
      <xdr:nvCxnSpPr>
        <xdr:cNvPr id="6" name="Gerade Verbindung mit Pfeil 5"/>
        <xdr:cNvCxnSpPr/>
      </xdr:nvCxnSpPr>
      <xdr:spPr>
        <a:xfrm>
          <a:off x="1057275" y="1943100"/>
          <a:ext cx="2314575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10</xdr:row>
      <xdr:rowOff>76200</xdr:rowOff>
    </xdr:from>
    <xdr:to>
      <xdr:col>5</xdr:col>
      <xdr:colOff>723900</xdr:colOff>
      <xdr:row>14</xdr:row>
      <xdr:rowOff>76200</xdr:rowOff>
    </xdr:to>
    <xdr:cxnSp macro="">
      <xdr:nvCxnSpPr>
        <xdr:cNvPr id="8" name="Gerade Verbindung mit Pfeil 7"/>
        <xdr:cNvCxnSpPr/>
      </xdr:nvCxnSpPr>
      <xdr:spPr>
        <a:xfrm flipV="1">
          <a:off x="1066800" y="2428875"/>
          <a:ext cx="2324100" cy="647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12</xdr:row>
      <xdr:rowOff>57150</xdr:rowOff>
    </xdr:from>
    <xdr:to>
      <xdr:col>5</xdr:col>
      <xdr:colOff>714375</xdr:colOff>
      <xdr:row>15</xdr:row>
      <xdr:rowOff>85725</xdr:rowOff>
    </xdr:to>
    <xdr:cxnSp macro="">
      <xdr:nvCxnSpPr>
        <xdr:cNvPr id="10" name="Gerade Verbindung mit Pfeil 9"/>
        <xdr:cNvCxnSpPr/>
      </xdr:nvCxnSpPr>
      <xdr:spPr>
        <a:xfrm flipV="1">
          <a:off x="1047750" y="2733675"/>
          <a:ext cx="2333625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14</xdr:row>
      <xdr:rowOff>85725</xdr:rowOff>
    </xdr:from>
    <xdr:to>
      <xdr:col>5</xdr:col>
      <xdr:colOff>685800</xdr:colOff>
      <xdr:row>22</xdr:row>
      <xdr:rowOff>85725</xdr:rowOff>
    </xdr:to>
    <xdr:cxnSp macro="">
      <xdr:nvCxnSpPr>
        <xdr:cNvPr id="12" name="Gerade Verbindung mit Pfeil 11"/>
        <xdr:cNvCxnSpPr/>
      </xdr:nvCxnSpPr>
      <xdr:spPr>
        <a:xfrm flipV="1">
          <a:off x="1038225" y="3086100"/>
          <a:ext cx="2314575" cy="1295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15</xdr:row>
      <xdr:rowOff>76200</xdr:rowOff>
    </xdr:from>
    <xdr:to>
      <xdr:col>5</xdr:col>
      <xdr:colOff>676275</xdr:colOff>
      <xdr:row>23</xdr:row>
      <xdr:rowOff>85725</xdr:rowOff>
    </xdr:to>
    <xdr:cxnSp macro="">
      <xdr:nvCxnSpPr>
        <xdr:cNvPr id="14" name="Gerade Verbindung mit Pfeil 13"/>
        <xdr:cNvCxnSpPr/>
      </xdr:nvCxnSpPr>
      <xdr:spPr>
        <a:xfrm flipV="1">
          <a:off x="1028700" y="3238500"/>
          <a:ext cx="2314575" cy="1304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16</xdr:row>
      <xdr:rowOff>66675</xdr:rowOff>
    </xdr:from>
    <xdr:to>
      <xdr:col>5</xdr:col>
      <xdr:colOff>666750</xdr:colOff>
      <xdr:row>24</xdr:row>
      <xdr:rowOff>85725</xdr:rowOff>
    </xdr:to>
    <xdr:cxnSp macro="">
      <xdr:nvCxnSpPr>
        <xdr:cNvPr id="16" name="Gerade Verbindung mit Pfeil 15"/>
        <xdr:cNvCxnSpPr/>
      </xdr:nvCxnSpPr>
      <xdr:spPr>
        <a:xfrm flipV="1">
          <a:off x="1019175" y="3390900"/>
          <a:ext cx="2314575" cy="1314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17</xdr:row>
      <xdr:rowOff>57150</xdr:rowOff>
    </xdr:from>
    <xdr:to>
      <xdr:col>5</xdr:col>
      <xdr:colOff>676275</xdr:colOff>
      <xdr:row>25</xdr:row>
      <xdr:rowOff>85725</xdr:rowOff>
    </xdr:to>
    <xdr:cxnSp macro="">
      <xdr:nvCxnSpPr>
        <xdr:cNvPr id="18" name="Gerade Verbindung mit Pfeil 17"/>
        <xdr:cNvCxnSpPr/>
      </xdr:nvCxnSpPr>
      <xdr:spPr>
        <a:xfrm flipV="1">
          <a:off x="1009650" y="3543300"/>
          <a:ext cx="2333625" cy="1323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18</xdr:row>
      <xdr:rowOff>76200</xdr:rowOff>
    </xdr:from>
    <xdr:to>
      <xdr:col>5</xdr:col>
      <xdr:colOff>733425</xdr:colOff>
      <xdr:row>30</xdr:row>
      <xdr:rowOff>85725</xdr:rowOff>
    </xdr:to>
    <xdr:cxnSp macro="">
      <xdr:nvCxnSpPr>
        <xdr:cNvPr id="20" name="Gerade Verbindung mit Pfeil 19"/>
        <xdr:cNvCxnSpPr/>
      </xdr:nvCxnSpPr>
      <xdr:spPr>
        <a:xfrm flipV="1">
          <a:off x="971550" y="3724275"/>
          <a:ext cx="2428875" cy="1952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19</xdr:row>
      <xdr:rowOff>57150</xdr:rowOff>
    </xdr:from>
    <xdr:to>
      <xdr:col>5</xdr:col>
      <xdr:colOff>742950</xdr:colOff>
      <xdr:row>31</xdr:row>
      <xdr:rowOff>95250</xdr:rowOff>
    </xdr:to>
    <xdr:cxnSp macro="">
      <xdr:nvCxnSpPr>
        <xdr:cNvPr id="22" name="Gerade Verbindung mit Pfeil 21"/>
        <xdr:cNvCxnSpPr/>
      </xdr:nvCxnSpPr>
      <xdr:spPr>
        <a:xfrm flipV="1">
          <a:off x="962025" y="3867150"/>
          <a:ext cx="2447925" cy="1981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20</xdr:row>
      <xdr:rowOff>76200</xdr:rowOff>
    </xdr:from>
    <xdr:to>
      <xdr:col>5</xdr:col>
      <xdr:colOff>723900</xdr:colOff>
      <xdr:row>32</xdr:row>
      <xdr:rowOff>104775</xdr:rowOff>
    </xdr:to>
    <xdr:cxnSp macro="">
      <xdr:nvCxnSpPr>
        <xdr:cNvPr id="24" name="Gerade Verbindung mit Pfeil 23"/>
        <xdr:cNvCxnSpPr/>
      </xdr:nvCxnSpPr>
      <xdr:spPr>
        <a:xfrm flipV="1">
          <a:off x="1000125" y="4048125"/>
          <a:ext cx="2390775" cy="1971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46</xdr:row>
      <xdr:rowOff>76200</xdr:rowOff>
    </xdr:from>
    <xdr:to>
      <xdr:col>5</xdr:col>
      <xdr:colOff>695325</xdr:colOff>
      <xdr:row>50</xdr:row>
      <xdr:rowOff>85725</xdr:rowOff>
    </xdr:to>
    <xdr:cxnSp macro="">
      <xdr:nvCxnSpPr>
        <xdr:cNvPr id="26" name="Gerade Verbindung mit Pfeil 25"/>
        <xdr:cNvCxnSpPr/>
      </xdr:nvCxnSpPr>
      <xdr:spPr>
        <a:xfrm>
          <a:off x="1638300" y="8258175"/>
          <a:ext cx="2295525" cy="657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47</xdr:row>
      <xdr:rowOff>66675</xdr:rowOff>
    </xdr:from>
    <xdr:to>
      <xdr:col>5</xdr:col>
      <xdr:colOff>723900</xdr:colOff>
      <xdr:row>51</xdr:row>
      <xdr:rowOff>85725</xdr:rowOff>
    </xdr:to>
    <xdr:cxnSp macro="">
      <xdr:nvCxnSpPr>
        <xdr:cNvPr id="29" name="Gerade Verbindung mit Pfeil 28"/>
        <xdr:cNvCxnSpPr/>
      </xdr:nvCxnSpPr>
      <xdr:spPr>
        <a:xfrm>
          <a:off x="1609725" y="8410575"/>
          <a:ext cx="2352675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21</xdr:row>
      <xdr:rowOff>76200</xdr:rowOff>
    </xdr:from>
    <xdr:to>
      <xdr:col>5</xdr:col>
      <xdr:colOff>723900</xdr:colOff>
      <xdr:row>33</xdr:row>
      <xdr:rowOff>104775</xdr:rowOff>
    </xdr:to>
    <xdr:cxnSp macro="">
      <xdr:nvCxnSpPr>
        <xdr:cNvPr id="32" name="Gerade Verbindung mit Pfeil 31"/>
        <xdr:cNvCxnSpPr/>
      </xdr:nvCxnSpPr>
      <xdr:spPr>
        <a:xfrm flipV="1">
          <a:off x="1571625" y="4210050"/>
          <a:ext cx="2390775" cy="1971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62</xdr:row>
      <xdr:rowOff>85725</xdr:rowOff>
    </xdr:from>
    <xdr:to>
      <xdr:col>5</xdr:col>
      <xdr:colOff>733425</xdr:colOff>
      <xdr:row>66</xdr:row>
      <xdr:rowOff>76200</xdr:rowOff>
    </xdr:to>
    <xdr:cxnSp macro="">
      <xdr:nvCxnSpPr>
        <xdr:cNvPr id="34" name="Gerade Verbindung mit Pfeil 33"/>
        <xdr:cNvCxnSpPr/>
      </xdr:nvCxnSpPr>
      <xdr:spPr>
        <a:xfrm>
          <a:off x="1600200" y="10858500"/>
          <a:ext cx="2371725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63</xdr:row>
      <xdr:rowOff>76200</xdr:rowOff>
    </xdr:from>
    <xdr:to>
      <xdr:col>5</xdr:col>
      <xdr:colOff>733425</xdr:colOff>
      <xdr:row>67</xdr:row>
      <xdr:rowOff>66675</xdr:rowOff>
    </xdr:to>
    <xdr:cxnSp macro="">
      <xdr:nvCxnSpPr>
        <xdr:cNvPr id="38" name="Gerade Verbindung mit Pfeil 37"/>
        <xdr:cNvCxnSpPr/>
      </xdr:nvCxnSpPr>
      <xdr:spPr>
        <a:xfrm>
          <a:off x="1600200" y="11010900"/>
          <a:ext cx="2371725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70</xdr:row>
      <xdr:rowOff>85725</xdr:rowOff>
    </xdr:from>
    <xdr:to>
      <xdr:col>5</xdr:col>
      <xdr:colOff>714375</xdr:colOff>
      <xdr:row>70</xdr:row>
      <xdr:rowOff>85725</xdr:rowOff>
    </xdr:to>
    <xdr:cxnSp macro="">
      <xdr:nvCxnSpPr>
        <xdr:cNvPr id="42" name="Gerade Verbindung mit Pfeil 41"/>
        <xdr:cNvCxnSpPr/>
      </xdr:nvCxnSpPr>
      <xdr:spPr>
        <a:xfrm>
          <a:off x="1571625" y="12153900"/>
          <a:ext cx="23812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71</xdr:row>
      <xdr:rowOff>85725</xdr:rowOff>
    </xdr:from>
    <xdr:to>
      <xdr:col>5</xdr:col>
      <xdr:colOff>723900</xdr:colOff>
      <xdr:row>72</xdr:row>
      <xdr:rowOff>76200</xdr:rowOff>
    </xdr:to>
    <xdr:cxnSp macro="">
      <xdr:nvCxnSpPr>
        <xdr:cNvPr id="43" name="Gerade Verbindung mit Pfeil 42"/>
        <xdr:cNvCxnSpPr/>
      </xdr:nvCxnSpPr>
      <xdr:spPr>
        <a:xfrm flipV="1">
          <a:off x="1609725" y="12315825"/>
          <a:ext cx="23526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72</xdr:row>
      <xdr:rowOff>85725</xdr:rowOff>
    </xdr:from>
    <xdr:to>
      <xdr:col>5</xdr:col>
      <xdr:colOff>714375</xdr:colOff>
      <xdr:row>74</xdr:row>
      <xdr:rowOff>76200</xdr:rowOff>
    </xdr:to>
    <xdr:cxnSp macro="">
      <xdr:nvCxnSpPr>
        <xdr:cNvPr id="45" name="Gerade Verbindung mit Pfeil 44"/>
        <xdr:cNvCxnSpPr/>
      </xdr:nvCxnSpPr>
      <xdr:spPr>
        <a:xfrm flipV="1">
          <a:off x="1590675" y="12477750"/>
          <a:ext cx="236220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73</xdr:row>
      <xdr:rowOff>76200</xdr:rowOff>
    </xdr:from>
    <xdr:to>
      <xdr:col>5</xdr:col>
      <xdr:colOff>714375</xdr:colOff>
      <xdr:row>76</xdr:row>
      <xdr:rowOff>95250</xdr:rowOff>
    </xdr:to>
    <xdr:cxnSp macro="">
      <xdr:nvCxnSpPr>
        <xdr:cNvPr id="47" name="Gerade Verbindung mit Pfeil 46"/>
        <xdr:cNvCxnSpPr/>
      </xdr:nvCxnSpPr>
      <xdr:spPr>
        <a:xfrm flipV="1">
          <a:off x="1600200" y="12630150"/>
          <a:ext cx="2352675" cy="504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74</xdr:row>
      <xdr:rowOff>76200</xdr:rowOff>
    </xdr:from>
    <xdr:to>
      <xdr:col>5</xdr:col>
      <xdr:colOff>704850</xdr:colOff>
      <xdr:row>78</xdr:row>
      <xdr:rowOff>85725</xdr:rowOff>
    </xdr:to>
    <xdr:cxnSp macro="">
      <xdr:nvCxnSpPr>
        <xdr:cNvPr id="49" name="Gerade Verbindung mit Pfeil 48"/>
        <xdr:cNvCxnSpPr/>
      </xdr:nvCxnSpPr>
      <xdr:spPr>
        <a:xfrm flipV="1">
          <a:off x="1571625" y="12792075"/>
          <a:ext cx="2371725" cy="657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75</xdr:row>
      <xdr:rowOff>76200</xdr:rowOff>
    </xdr:from>
    <xdr:to>
      <xdr:col>5</xdr:col>
      <xdr:colOff>704850</xdr:colOff>
      <xdr:row>80</xdr:row>
      <xdr:rowOff>76200</xdr:rowOff>
    </xdr:to>
    <xdr:cxnSp macro="">
      <xdr:nvCxnSpPr>
        <xdr:cNvPr id="50" name="Gerade Verbindung mit Pfeil 49"/>
        <xdr:cNvCxnSpPr/>
      </xdr:nvCxnSpPr>
      <xdr:spPr>
        <a:xfrm flipV="1">
          <a:off x="1552575" y="12954000"/>
          <a:ext cx="2390775" cy="809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76</xdr:row>
      <xdr:rowOff>66675</xdr:rowOff>
    </xdr:from>
    <xdr:to>
      <xdr:col>5</xdr:col>
      <xdr:colOff>685800</xdr:colOff>
      <xdr:row>82</xdr:row>
      <xdr:rowOff>76201</xdr:rowOff>
    </xdr:to>
    <xdr:cxnSp macro="">
      <xdr:nvCxnSpPr>
        <xdr:cNvPr id="52" name="Gerade Verbindung mit Pfeil 51"/>
        <xdr:cNvCxnSpPr/>
      </xdr:nvCxnSpPr>
      <xdr:spPr>
        <a:xfrm flipV="1">
          <a:off x="1562100" y="13106400"/>
          <a:ext cx="2362200" cy="9810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77</xdr:row>
      <xdr:rowOff>47625</xdr:rowOff>
    </xdr:from>
    <xdr:to>
      <xdr:col>5</xdr:col>
      <xdr:colOff>704850</xdr:colOff>
      <xdr:row>84</xdr:row>
      <xdr:rowOff>85725</xdr:rowOff>
    </xdr:to>
    <xdr:cxnSp macro="">
      <xdr:nvCxnSpPr>
        <xdr:cNvPr id="54" name="Gerade Verbindung mit Pfeil 53"/>
        <xdr:cNvCxnSpPr/>
      </xdr:nvCxnSpPr>
      <xdr:spPr>
        <a:xfrm flipV="1">
          <a:off x="1600200" y="13249275"/>
          <a:ext cx="2343150" cy="1171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78</xdr:row>
      <xdr:rowOff>104775</xdr:rowOff>
    </xdr:from>
    <xdr:to>
      <xdr:col>5</xdr:col>
      <xdr:colOff>704850</xdr:colOff>
      <xdr:row>86</xdr:row>
      <xdr:rowOff>85727</xdr:rowOff>
    </xdr:to>
    <xdr:cxnSp macro="">
      <xdr:nvCxnSpPr>
        <xdr:cNvPr id="56" name="Gerade Verbindung mit Pfeil 55"/>
        <xdr:cNvCxnSpPr/>
      </xdr:nvCxnSpPr>
      <xdr:spPr>
        <a:xfrm flipV="1">
          <a:off x="1609725" y="13468350"/>
          <a:ext cx="2333625" cy="12763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79</xdr:row>
      <xdr:rowOff>66675</xdr:rowOff>
    </xdr:from>
    <xdr:to>
      <xdr:col>5</xdr:col>
      <xdr:colOff>723900</xdr:colOff>
      <xdr:row>88</xdr:row>
      <xdr:rowOff>76200</xdr:rowOff>
    </xdr:to>
    <xdr:cxnSp macro="">
      <xdr:nvCxnSpPr>
        <xdr:cNvPr id="58" name="Gerade Verbindung mit Pfeil 57"/>
        <xdr:cNvCxnSpPr/>
      </xdr:nvCxnSpPr>
      <xdr:spPr>
        <a:xfrm flipV="1">
          <a:off x="1685925" y="13592175"/>
          <a:ext cx="2276475" cy="14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80</xdr:row>
      <xdr:rowOff>76200</xdr:rowOff>
    </xdr:from>
    <xdr:to>
      <xdr:col>5</xdr:col>
      <xdr:colOff>704850</xdr:colOff>
      <xdr:row>90</xdr:row>
      <xdr:rowOff>85725</xdr:rowOff>
    </xdr:to>
    <xdr:cxnSp macro="">
      <xdr:nvCxnSpPr>
        <xdr:cNvPr id="60" name="Gerade Verbindung mit Pfeil 59"/>
        <xdr:cNvCxnSpPr/>
      </xdr:nvCxnSpPr>
      <xdr:spPr>
        <a:xfrm flipV="1">
          <a:off x="1609725" y="13763625"/>
          <a:ext cx="2333625" cy="1628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81</xdr:row>
      <xdr:rowOff>76200</xdr:rowOff>
    </xdr:from>
    <xdr:to>
      <xdr:col>5</xdr:col>
      <xdr:colOff>714375</xdr:colOff>
      <xdr:row>92</xdr:row>
      <xdr:rowOff>85725</xdr:rowOff>
    </xdr:to>
    <xdr:cxnSp macro="">
      <xdr:nvCxnSpPr>
        <xdr:cNvPr id="62" name="Gerade Verbindung mit Pfeil 61"/>
        <xdr:cNvCxnSpPr/>
      </xdr:nvCxnSpPr>
      <xdr:spPr>
        <a:xfrm flipV="1">
          <a:off x="1619250" y="13925550"/>
          <a:ext cx="2333625" cy="1790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82</xdr:row>
      <xdr:rowOff>85725</xdr:rowOff>
    </xdr:from>
    <xdr:to>
      <xdr:col>5</xdr:col>
      <xdr:colOff>723900</xdr:colOff>
      <xdr:row>94</xdr:row>
      <xdr:rowOff>85725</xdr:rowOff>
    </xdr:to>
    <xdr:cxnSp macro="">
      <xdr:nvCxnSpPr>
        <xdr:cNvPr id="64" name="Gerade Verbindung mit Pfeil 63"/>
        <xdr:cNvCxnSpPr/>
      </xdr:nvCxnSpPr>
      <xdr:spPr>
        <a:xfrm flipV="1">
          <a:off x="1600200" y="14097000"/>
          <a:ext cx="2362200" cy="1943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83</xdr:row>
      <xdr:rowOff>95250</xdr:rowOff>
    </xdr:from>
    <xdr:to>
      <xdr:col>5</xdr:col>
      <xdr:colOff>695325</xdr:colOff>
      <xdr:row>96</xdr:row>
      <xdr:rowOff>85726</xdr:rowOff>
    </xdr:to>
    <xdr:cxnSp macro="">
      <xdr:nvCxnSpPr>
        <xdr:cNvPr id="66" name="Gerade Verbindung mit Pfeil 65"/>
        <xdr:cNvCxnSpPr/>
      </xdr:nvCxnSpPr>
      <xdr:spPr>
        <a:xfrm flipV="1">
          <a:off x="1628775" y="14268450"/>
          <a:ext cx="2305050" cy="20955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84</xdr:row>
      <xdr:rowOff>85725</xdr:rowOff>
    </xdr:from>
    <xdr:to>
      <xdr:col>5</xdr:col>
      <xdr:colOff>714375</xdr:colOff>
      <xdr:row>98</xdr:row>
      <xdr:rowOff>85726</xdr:rowOff>
    </xdr:to>
    <xdr:cxnSp macro="">
      <xdr:nvCxnSpPr>
        <xdr:cNvPr id="68" name="Gerade Verbindung mit Pfeil 67"/>
        <xdr:cNvCxnSpPr/>
      </xdr:nvCxnSpPr>
      <xdr:spPr>
        <a:xfrm flipV="1">
          <a:off x="1609725" y="14420850"/>
          <a:ext cx="2343150" cy="22669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85</xdr:row>
      <xdr:rowOff>76200</xdr:rowOff>
    </xdr:from>
    <xdr:to>
      <xdr:col>5</xdr:col>
      <xdr:colOff>714375</xdr:colOff>
      <xdr:row>100</xdr:row>
      <xdr:rowOff>85725</xdr:rowOff>
    </xdr:to>
    <xdr:cxnSp macro="">
      <xdr:nvCxnSpPr>
        <xdr:cNvPr id="70" name="Gerade Verbindung mit Pfeil 69"/>
        <xdr:cNvCxnSpPr/>
      </xdr:nvCxnSpPr>
      <xdr:spPr>
        <a:xfrm flipV="1">
          <a:off x="1590675" y="14573250"/>
          <a:ext cx="2362200" cy="2438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110</xdr:row>
      <xdr:rowOff>95250</xdr:rowOff>
    </xdr:from>
    <xdr:to>
      <xdr:col>5</xdr:col>
      <xdr:colOff>723900</xdr:colOff>
      <xdr:row>114</xdr:row>
      <xdr:rowOff>104775</xdr:rowOff>
    </xdr:to>
    <xdr:cxnSp macro="">
      <xdr:nvCxnSpPr>
        <xdr:cNvPr id="85" name="Gerade Verbindung mit Pfeil 84"/>
        <xdr:cNvCxnSpPr/>
      </xdr:nvCxnSpPr>
      <xdr:spPr>
        <a:xfrm>
          <a:off x="1628775" y="18640425"/>
          <a:ext cx="2333625" cy="657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112</xdr:row>
      <xdr:rowOff>85725</xdr:rowOff>
    </xdr:from>
    <xdr:to>
      <xdr:col>5</xdr:col>
      <xdr:colOff>723900</xdr:colOff>
      <xdr:row>115</xdr:row>
      <xdr:rowOff>85725</xdr:rowOff>
    </xdr:to>
    <xdr:cxnSp macro="">
      <xdr:nvCxnSpPr>
        <xdr:cNvPr id="88" name="Gerade Verbindung mit Pfeil 87"/>
        <xdr:cNvCxnSpPr/>
      </xdr:nvCxnSpPr>
      <xdr:spPr>
        <a:xfrm>
          <a:off x="1647825" y="18954750"/>
          <a:ext cx="2314575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114</xdr:row>
      <xdr:rowOff>76200</xdr:rowOff>
    </xdr:from>
    <xdr:to>
      <xdr:col>5</xdr:col>
      <xdr:colOff>733425</xdr:colOff>
      <xdr:row>116</xdr:row>
      <xdr:rowOff>85725</xdr:rowOff>
    </xdr:to>
    <xdr:cxnSp macro="">
      <xdr:nvCxnSpPr>
        <xdr:cNvPr id="90" name="Gerade Verbindung mit Pfeil 89"/>
        <xdr:cNvCxnSpPr/>
      </xdr:nvCxnSpPr>
      <xdr:spPr>
        <a:xfrm>
          <a:off x="1666875" y="19269075"/>
          <a:ext cx="230505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116</xdr:row>
      <xdr:rowOff>85725</xdr:rowOff>
    </xdr:from>
    <xdr:to>
      <xdr:col>5</xdr:col>
      <xdr:colOff>723900</xdr:colOff>
      <xdr:row>117</xdr:row>
      <xdr:rowOff>95250</xdr:rowOff>
    </xdr:to>
    <xdr:cxnSp macro="">
      <xdr:nvCxnSpPr>
        <xdr:cNvPr id="93" name="Gerade Verbindung mit Pfeil 92"/>
        <xdr:cNvCxnSpPr/>
      </xdr:nvCxnSpPr>
      <xdr:spPr>
        <a:xfrm>
          <a:off x="1657350" y="19602450"/>
          <a:ext cx="230505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34</xdr:row>
      <xdr:rowOff>66675</xdr:rowOff>
    </xdr:from>
    <xdr:to>
      <xdr:col>5</xdr:col>
      <xdr:colOff>695325</xdr:colOff>
      <xdr:row>34</xdr:row>
      <xdr:rowOff>85725</xdr:rowOff>
    </xdr:to>
    <xdr:cxnSp macro="">
      <xdr:nvCxnSpPr>
        <xdr:cNvPr id="96" name="Gerade Verbindung mit Pfeil 95"/>
        <xdr:cNvCxnSpPr/>
      </xdr:nvCxnSpPr>
      <xdr:spPr>
        <a:xfrm>
          <a:off x="1590675" y="6305550"/>
          <a:ext cx="234315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35</xdr:row>
      <xdr:rowOff>66675</xdr:rowOff>
    </xdr:from>
    <xdr:to>
      <xdr:col>5</xdr:col>
      <xdr:colOff>704850</xdr:colOff>
      <xdr:row>35</xdr:row>
      <xdr:rowOff>85725</xdr:rowOff>
    </xdr:to>
    <xdr:cxnSp macro="">
      <xdr:nvCxnSpPr>
        <xdr:cNvPr id="97" name="Gerade Verbindung mit Pfeil 96"/>
        <xdr:cNvCxnSpPr/>
      </xdr:nvCxnSpPr>
      <xdr:spPr>
        <a:xfrm>
          <a:off x="1600200" y="6467475"/>
          <a:ext cx="234315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638175</xdr:colOff>
      <xdr:row>36</xdr:row>
      <xdr:rowOff>85725</xdr:rowOff>
    </xdr:from>
    <xdr:to>
      <xdr:col>5</xdr:col>
      <xdr:colOff>704850</xdr:colOff>
      <xdr:row>37</xdr:row>
      <xdr:rowOff>76200</xdr:rowOff>
    </xdr:to>
    <xdr:cxnSp macro="">
      <xdr:nvCxnSpPr>
        <xdr:cNvPr id="99" name="Gerade Verbindung mit Pfeil 98"/>
        <xdr:cNvCxnSpPr/>
      </xdr:nvCxnSpPr>
      <xdr:spPr>
        <a:xfrm flipV="1">
          <a:off x="1628775" y="6648450"/>
          <a:ext cx="23145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tabSelected="1" zoomScaleNormal="100" workbookViewId="0">
      <pane ySplit="6" topLeftCell="A88" activePane="bottomLeft" state="frozen"/>
      <selection pane="bottomLeft" activeCell="L41" sqref="L41"/>
    </sheetView>
  </sheetViews>
  <sheetFormatPr baseColWidth="10" defaultRowHeight="12.75" x14ac:dyDescent="0.2"/>
  <cols>
    <col min="1" max="1" width="8.5703125" customWidth="1"/>
    <col min="2" max="2" width="6.28515625" customWidth="1"/>
    <col min="4" max="4" width="10.85546875" customWidth="1"/>
    <col min="8" max="8" width="6.140625" customWidth="1"/>
  </cols>
  <sheetData>
    <row r="1" spans="1:21" ht="15" x14ac:dyDescent="0.2">
      <c r="B1" s="26" t="s">
        <v>83</v>
      </c>
      <c r="C1" s="26"/>
      <c r="D1" s="25">
        <v>36</v>
      </c>
      <c r="E1" s="26" t="s">
        <v>84</v>
      </c>
      <c r="F1" s="26"/>
      <c r="G1" s="27">
        <v>5</v>
      </c>
      <c r="H1" s="25" t="s">
        <v>86</v>
      </c>
      <c r="I1" s="27" t="s">
        <v>85</v>
      </c>
      <c r="J1" s="24">
        <f>G1/3</f>
        <v>1.6666666666666667</v>
      </c>
      <c r="K1" s="24"/>
      <c r="L1" s="24" t="s">
        <v>86</v>
      </c>
      <c r="M1" s="22" t="s">
        <v>89</v>
      </c>
      <c r="N1" s="22"/>
      <c r="O1">
        <f>G1*8*3</f>
        <v>120</v>
      </c>
      <c r="Q1" t="s">
        <v>90</v>
      </c>
      <c r="S1">
        <f>3*8*3</f>
        <v>72</v>
      </c>
    </row>
    <row r="2" spans="1:21" ht="15" x14ac:dyDescent="0.2">
      <c r="B2" s="28" t="s">
        <v>87</v>
      </c>
      <c r="C2" s="28"/>
    </row>
    <row r="3" spans="1:21" ht="15" x14ac:dyDescent="0.2">
      <c r="B3" s="28" t="s">
        <v>88</v>
      </c>
      <c r="C3" s="28"/>
    </row>
    <row r="4" spans="1:21" x14ac:dyDescent="0.2">
      <c r="E4" t="s">
        <v>23</v>
      </c>
      <c r="G4" t="s">
        <v>22</v>
      </c>
      <c r="L4" s="21" t="s">
        <v>91</v>
      </c>
      <c r="M4" s="21"/>
      <c r="N4" s="21"/>
      <c r="O4">
        <f>6*6</f>
        <v>36</v>
      </c>
      <c r="Q4" t="s">
        <v>93</v>
      </c>
      <c r="R4" t="s">
        <v>94</v>
      </c>
      <c r="T4" s="34" t="s">
        <v>96</v>
      </c>
    </row>
    <row r="5" spans="1:21" x14ac:dyDescent="0.2">
      <c r="C5" t="s">
        <v>82</v>
      </c>
      <c r="E5" s="1">
        <f>SUM(E7:E118)</f>
        <v>4</v>
      </c>
      <c r="F5" s="1">
        <f>SUM(F7:F118)</f>
        <v>13</v>
      </c>
      <c r="L5" s="22" t="s">
        <v>92</v>
      </c>
      <c r="M5" s="22"/>
      <c r="N5" s="22"/>
      <c r="O5" s="22"/>
      <c r="P5" s="22"/>
      <c r="Q5" s="1">
        <f>6*2</f>
        <v>12</v>
      </c>
      <c r="R5" s="1">
        <f>6</f>
        <v>6</v>
      </c>
      <c r="T5">
        <f>Q5*24</f>
        <v>288</v>
      </c>
      <c r="U5" s="35">
        <f>T5*4.53</f>
        <v>1304.6400000000001</v>
      </c>
    </row>
    <row r="6" spans="1:21" ht="63.75" x14ac:dyDescent="0.2">
      <c r="A6" s="7" t="s">
        <v>98</v>
      </c>
      <c r="B6" s="6" t="s">
        <v>2</v>
      </c>
      <c r="C6" s="15" t="s">
        <v>108</v>
      </c>
      <c r="D6" s="16"/>
      <c r="E6" s="7" t="s">
        <v>0</v>
      </c>
      <c r="F6" s="8" t="s">
        <v>1</v>
      </c>
      <c r="G6" s="7" t="s">
        <v>81</v>
      </c>
      <c r="H6" s="7"/>
      <c r="I6" s="36" t="s">
        <v>99</v>
      </c>
      <c r="J6" s="7" t="s">
        <v>109</v>
      </c>
      <c r="K6" s="33" t="s">
        <v>95</v>
      </c>
      <c r="S6">
        <f>SUM(S1+T5)</f>
        <v>360</v>
      </c>
      <c r="T6" s="35">
        <f>S6*4.53</f>
        <v>1630.8000000000002</v>
      </c>
    </row>
    <row r="7" spans="1:21" x14ac:dyDescent="0.2">
      <c r="A7" s="1" t="s">
        <v>97</v>
      </c>
      <c r="B7" s="2">
        <v>1</v>
      </c>
      <c r="C7" s="20" t="s">
        <v>3</v>
      </c>
      <c r="D7" s="17">
        <v>1</v>
      </c>
      <c r="E7" s="2">
        <f>IF(REPLACE(MID(G7,4,4),3,1,"")="DLI",1,0)</f>
        <v>0</v>
      </c>
      <c r="F7" s="11">
        <f>IF(RIGHT(G7,1)="P",1,0)</f>
        <v>0</v>
      </c>
      <c r="G7" s="20" t="s">
        <v>3</v>
      </c>
      <c r="H7" s="12">
        <v>1</v>
      </c>
      <c r="I7" s="48" t="s">
        <v>97</v>
      </c>
      <c r="J7" s="9" t="s">
        <v>34</v>
      </c>
    </row>
    <row r="8" spans="1:21" x14ac:dyDescent="0.2">
      <c r="A8" s="1" t="s">
        <v>97</v>
      </c>
      <c r="B8" s="2">
        <v>2</v>
      </c>
      <c r="C8" s="20" t="s">
        <v>4</v>
      </c>
      <c r="D8" s="18"/>
      <c r="E8" s="2">
        <f t="shared" ref="E8:E71" si="0">IF(REPLACE(MID(G8,4,4),3,1,"")="DLI",1,0)</f>
        <v>0</v>
      </c>
      <c r="F8" s="11">
        <f t="shared" ref="F8:F71" si="1">IF(RIGHT(G8,1)="P",1,0)</f>
        <v>0</v>
      </c>
      <c r="G8" s="4"/>
      <c r="H8" s="13"/>
      <c r="I8" s="49" t="s">
        <v>97</v>
      </c>
      <c r="J8" s="2" t="s">
        <v>35</v>
      </c>
    </row>
    <row r="9" spans="1:21" x14ac:dyDescent="0.2">
      <c r="A9" s="1" t="s">
        <v>97</v>
      </c>
      <c r="B9" s="2">
        <v>3</v>
      </c>
      <c r="C9" s="4" t="s">
        <v>5</v>
      </c>
      <c r="D9" s="18"/>
      <c r="E9" s="2">
        <f t="shared" si="0"/>
        <v>0</v>
      </c>
      <c r="F9" s="11">
        <f t="shared" si="1"/>
        <v>0</v>
      </c>
      <c r="G9" s="20" t="s">
        <v>4</v>
      </c>
      <c r="H9" s="13"/>
      <c r="I9" s="49" t="s">
        <v>97</v>
      </c>
      <c r="J9" s="2" t="s">
        <v>36</v>
      </c>
    </row>
    <row r="10" spans="1:21" x14ac:dyDescent="0.2">
      <c r="A10" s="1" t="s">
        <v>97</v>
      </c>
      <c r="B10" s="2">
        <v>4</v>
      </c>
      <c r="C10" s="4" t="s">
        <v>5</v>
      </c>
      <c r="D10" s="18"/>
      <c r="E10" s="2">
        <f t="shared" si="0"/>
        <v>0</v>
      </c>
      <c r="F10" s="11">
        <f t="shared" si="1"/>
        <v>0</v>
      </c>
      <c r="G10" s="5"/>
      <c r="H10" s="14"/>
      <c r="I10" s="49" t="s">
        <v>97</v>
      </c>
      <c r="J10" s="55"/>
    </row>
    <row r="11" spans="1:21" ht="12.75" customHeight="1" x14ac:dyDescent="0.2">
      <c r="A11" s="1" t="s">
        <v>97</v>
      </c>
      <c r="B11" s="2">
        <v>5</v>
      </c>
      <c r="C11" s="4" t="s">
        <v>5</v>
      </c>
      <c r="D11" s="18"/>
      <c r="E11" s="2">
        <f t="shared" si="0"/>
        <v>0</v>
      </c>
      <c r="F11" s="11">
        <f t="shared" si="1"/>
        <v>0</v>
      </c>
      <c r="G11" s="20" t="s">
        <v>6</v>
      </c>
      <c r="H11" s="12">
        <v>2</v>
      </c>
      <c r="I11" s="49" t="s">
        <v>97</v>
      </c>
      <c r="J11" s="55"/>
    </row>
    <row r="12" spans="1:21" ht="12.75" customHeight="1" x14ac:dyDescent="0.2">
      <c r="A12" s="1" t="s">
        <v>97</v>
      </c>
      <c r="B12" s="2">
        <v>6</v>
      </c>
      <c r="C12" s="4" t="s">
        <v>8</v>
      </c>
      <c r="D12" s="18"/>
      <c r="E12" s="2">
        <f t="shared" si="0"/>
        <v>0</v>
      </c>
      <c r="F12" s="11">
        <f t="shared" si="1"/>
        <v>0</v>
      </c>
      <c r="G12" s="4"/>
      <c r="H12" s="13"/>
      <c r="I12" s="49" t="s">
        <v>97</v>
      </c>
      <c r="J12" s="55"/>
    </row>
    <row r="13" spans="1:21" ht="12.75" customHeight="1" x14ac:dyDescent="0.2">
      <c r="A13" s="1" t="s">
        <v>97</v>
      </c>
      <c r="B13" s="2">
        <v>7</v>
      </c>
      <c r="C13" s="4" t="s">
        <v>8</v>
      </c>
      <c r="D13" s="18"/>
      <c r="E13" s="2">
        <f t="shared" si="0"/>
        <v>0</v>
      </c>
      <c r="F13" s="11">
        <f t="shared" si="1"/>
        <v>0</v>
      </c>
      <c r="G13" s="20" t="s">
        <v>7</v>
      </c>
      <c r="H13" s="13"/>
      <c r="I13" s="49" t="s">
        <v>97</v>
      </c>
      <c r="J13" s="55"/>
    </row>
    <row r="14" spans="1:21" ht="12.75" customHeight="1" x14ac:dyDescent="0.2">
      <c r="A14" s="38" t="s">
        <v>97</v>
      </c>
      <c r="B14" s="3">
        <v>8</v>
      </c>
      <c r="C14" s="5" t="s">
        <v>8</v>
      </c>
      <c r="D14" s="19"/>
      <c r="E14" s="2">
        <f t="shared" si="0"/>
        <v>0</v>
      </c>
      <c r="F14" s="11">
        <f t="shared" si="1"/>
        <v>0</v>
      </c>
      <c r="G14" s="5"/>
      <c r="H14" s="14"/>
      <c r="I14" s="49" t="s">
        <v>97</v>
      </c>
      <c r="J14" s="55"/>
    </row>
    <row r="15" spans="1:21" ht="12.75" customHeight="1" x14ac:dyDescent="0.2">
      <c r="A15" s="1" t="s">
        <v>97</v>
      </c>
      <c r="B15" s="2">
        <v>9</v>
      </c>
      <c r="C15" s="20" t="s">
        <v>6</v>
      </c>
      <c r="D15" s="17">
        <v>2</v>
      </c>
      <c r="E15" s="2">
        <f t="shared" si="0"/>
        <v>0</v>
      </c>
      <c r="F15" s="11">
        <f t="shared" si="1"/>
        <v>0</v>
      </c>
      <c r="G15" s="20" t="s">
        <v>15</v>
      </c>
      <c r="H15" s="12">
        <v>3</v>
      </c>
      <c r="I15" s="49" t="s">
        <v>97</v>
      </c>
      <c r="J15" s="55"/>
    </row>
    <row r="16" spans="1:21" ht="12.75" customHeight="1" x14ac:dyDescent="0.2">
      <c r="A16" s="1" t="s">
        <v>97</v>
      </c>
      <c r="B16" s="2">
        <v>10</v>
      </c>
      <c r="C16" s="20" t="s">
        <v>7</v>
      </c>
      <c r="D16" s="18"/>
      <c r="E16" s="2">
        <f t="shared" si="0"/>
        <v>0</v>
      </c>
      <c r="F16" s="11">
        <f t="shared" si="1"/>
        <v>0</v>
      </c>
      <c r="G16" s="20" t="s">
        <v>9</v>
      </c>
      <c r="H16" s="13"/>
      <c r="I16" s="49" t="s">
        <v>97</v>
      </c>
      <c r="J16" s="55"/>
    </row>
    <row r="17" spans="1:10" ht="12.75" customHeight="1" x14ac:dyDescent="0.2">
      <c r="A17" s="1" t="s">
        <v>97</v>
      </c>
      <c r="B17" s="2">
        <v>11</v>
      </c>
      <c r="C17" s="4" t="s">
        <v>5</v>
      </c>
      <c r="D17" s="18"/>
      <c r="E17" s="2">
        <f t="shared" si="0"/>
        <v>0</v>
      </c>
      <c r="F17" s="11">
        <f t="shared" si="1"/>
        <v>0</v>
      </c>
      <c r="G17" s="20" t="s">
        <v>10</v>
      </c>
      <c r="H17" s="13"/>
      <c r="I17" s="49" t="s">
        <v>97</v>
      </c>
      <c r="J17" s="55"/>
    </row>
    <row r="18" spans="1:10" ht="12.75" customHeight="1" x14ac:dyDescent="0.2">
      <c r="A18" s="1" t="s">
        <v>97</v>
      </c>
      <c r="B18" s="2">
        <v>12</v>
      </c>
      <c r="C18" s="4" t="s">
        <v>5</v>
      </c>
      <c r="D18" s="18"/>
      <c r="E18" s="2">
        <f t="shared" si="0"/>
        <v>0</v>
      </c>
      <c r="F18" s="11">
        <f t="shared" si="1"/>
        <v>0</v>
      </c>
      <c r="G18" s="29" t="s">
        <v>11</v>
      </c>
      <c r="H18" s="14"/>
      <c r="I18" s="49" t="s">
        <v>97</v>
      </c>
      <c r="J18" s="55"/>
    </row>
    <row r="19" spans="1:10" ht="12.75" customHeight="1" x14ac:dyDescent="0.2">
      <c r="A19" s="1" t="s">
        <v>97</v>
      </c>
      <c r="B19" s="2">
        <v>13</v>
      </c>
      <c r="C19" s="4" t="s">
        <v>8</v>
      </c>
      <c r="D19" s="18"/>
      <c r="E19" s="2">
        <f t="shared" si="0"/>
        <v>0</v>
      </c>
      <c r="F19" s="11">
        <f t="shared" si="1"/>
        <v>0</v>
      </c>
      <c r="G19" s="20" t="s">
        <v>12</v>
      </c>
      <c r="H19" s="12">
        <v>4</v>
      </c>
      <c r="I19" s="49" t="s">
        <v>97</v>
      </c>
      <c r="J19" s="55"/>
    </row>
    <row r="20" spans="1:10" ht="12.75" customHeight="1" x14ac:dyDescent="0.2">
      <c r="A20" s="1" t="s">
        <v>97</v>
      </c>
      <c r="B20" s="2">
        <v>14</v>
      </c>
      <c r="C20" s="4" t="s">
        <v>5</v>
      </c>
      <c r="D20" s="18"/>
      <c r="E20" s="2">
        <f t="shared" si="0"/>
        <v>0</v>
      </c>
      <c r="F20" s="11">
        <f t="shared" si="1"/>
        <v>0</v>
      </c>
      <c r="G20" s="20" t="s">
        <v>13</v>
      </c>
      <c r="H20" s="13"/>
      <c r="I20" s="49" t="s">
        <v>97</v>
      </c>
      <c r="J20" s="55"/>
    </row>
    <row r="21" spans="1:10" ht="12.75" customHeight="1" x14ac:dyDescent="0.2">
      <c r="A21" s="1" t="s">
        <v>97</v>
      </c>
      <c r="B21" s="2">
        <v>15</v>
      </c>
      <c r="C21" s="4" t="s">
        <v>5</v>
      </c>
      <c r="D21" s="18"/>
      <c r="E21" s="2">
        <f t="shared" si="0"/>
        <v>0</v>
      </c>
      <c r="F21" s="11">
        <f t="shared" si="1"/>
        <v>0</v>
      </c>
      <c r="G21" s="20" t="s">
        <v>14</v>
      </c>
      <c r="H21" s="13"/>
      <c r="I21" s="49" t="s">
        <v>97</v>
      </c>
      <c r="J21" s="55"/>
    </row>
    <row r="22" spans="1:10" ht="12.75" customHeight="1" x14ac:dyDescent="0.2">
      <c r="A22" s="38" t="s">
        <v>97</v>
      </c>
      <c r="B22" s="3">
        <v>16</v>
      </c>
      <c r="C22" s="5"/>
      <c r="D22" s="19"/>
      <c r="E22" s="2">
        <f t="shared" si="0"/>
        <v>0</v>
      </c>
      <c r="F22" s="11">
        <f t="shared" si="1"/>
        <v>0</v>
      </c>
      <c r="G22" s="29" t="s">
        <v>16</v>
      </c>
      <c r="H22" s="14"/>
      <c r="I22" s="38" t="s">
        <v>97</v>
      </c>
      <c r="J22" s="56"/>
    </row>
    <row r="23" spans="1:10" ht="12.75" customHeight="1" x14ac:dyDescent="0.2">
      <c r="A23" s="1" t="s">
        <v>97</v>
      </c>
      <c r="B23" s="2">
        <v>17</v>
      </c>
      <c r="C23" s="20" t="s">
        <v>4</v>
      </c>
      <c r="D23" s="17">
        <v>3</v>
      </c>
      <c r="E23" s="2">
        <f t="shared" si="0"/>
        <v>0</v>
      </c>
      <c r="F23" s="11">
        <f t="shared" si="1"/>
        <v>0</v>
      </c>
      <c r="G23" s="31" t="s">
        <v>17</v>
      </c>
      <c r="H23" s="12">
        <v>5</v>
      </c>
      <c r="I23" s="50" t="s">
        <v>100</v>
      </c>
      <c r="J23" s="55" t="s">
        <v>115</v>
      </c>
    </row>
    <row r="24" spans="1:10" ht="12.75" customHeight="1" x14ac:dyDescent="0.2">
      <c r="A24" s="1" t="s">
        <v>97</v>
      </c>
      <c r="B24" s="2">
        <v>18</v>
      </c>
      <c r="C24" s="20" t="s">
        <v>9</v>
      </c>
      <c r="D24" s="18"/>
      <c r="E24" s="2">
        <f t="shared" si="0"/>
        <v>0</v>
      </c>
      <c r="F24" s="11">
        <f t="shared" si="1"/>
        <v>0</v>
      </c>
      <c r="G24" s="31" t="s">
        <v>18</v>
      </c>
      <c r="H24" s="13"/>
      <c r="I24" s="50" t="s">
        <v>100</v>
      </c>
      <c r="J24" s="55"/>
    </row>
    <row r="25" spans="1:10" ht="12.75" customHeight="1" x14ac:dyDescent="0.2">
      <c r="A25" s="1" t="s">
        <v>97</v>
      </c>
      <c r="B25" s="2">
        <v>19</v>
      </c>
      <c r="C25" s="20" t="s">
        <v>10</v>
      </c>
      <c r="D25" s="18"/>
      <c r="E25" s="2">
        <f t="shared" si="0"/>
        <v>0</v>
      </c>
      <c r="F25" s="11">
        <f t="shared" si="1"/>
        <v>0</v>
      </c>
      <c r="G25" s="31" t="s">
        <v>19</v>
      </c>
      <c r="H25" s="13"/>
      <c r="I25" s="50" t="s">
        <v>100</v>
      </c>
      <c r="J25" s="55"/>
    </row>
    <row r="26" spans="1:10" ht="12.75" customHeight="1" x14ac:dyDescent="0.2">
      <c r="A26" s="1" t="s">
        <v>97</v>
      </c>
      <c r="B26" s="2">
        <v>20</v>
      </c>
      <c r="C26" s="20" t="s">
        <v>11</v>
      </c>
      <c r="D26" s="18"/>
      <c r="E26" s="2">
        <f t="shared" si="0"/>
        <v>0</v>
      </c>
      <c r="F26" s="11">
        <f t="shared" si="1"/>
        <v>0</v>
      </c>
      <c r="G26" s="5"/>
      <c r="H26" s="14"/>
      <c r="I26" s="50" t="s">
        <v>100</v>
      </c>
      <c r="J26" s="55"/>
    </row>
    <row r="27" spans="1:10" ht="12.75" customHeight="1" x14ac:dyDescent="0.2">
      <c r="A27" s="1" t="s">
        <v>97</v>
      </c>
      <c r="B27" s="2">
        <v>21</v>
      </c>
      <c r="C27" s="4" t="s">
        <v>5</v>
      </c>
      <c r="D27" s="18"/>
      <c r="E27" s="2">
        <f t="shared" si="0"/>
        <v>0</v>
      </c>
      <c r="F27" s="11">
        <f t="shared" si="1"/>
        <v>0</v>
      </c>
      <c r="G27" s="4" t="s">
        <v>20</v>
      </c>
      <c r="H27" s="12">
        <v>6</v>
      </c>
      <c r="I27" s="50" t="s">
        <v>100</v>
      </c>
      <c r="J27" s="55"/>
    </row>
    <row r="28" spans="1:10" ht="12.75" customHeight="1" x14ac:dyDescent="0.2">
      <c r="A28" s="1" t="s">
        <v>97</v>
      </c>
      <c r="B28" s="2">
        <v>22</v>
      </c>
      <c r="C28" s="4" t="s">
        <v>5</v>
      </c>
      <c r="D28" s="18"/>
      <c r="E28" s="2">
        <f t="shared" si="0"/>
        <v>0</v>
      </c>
      <c r="F28" s="11">
        <f t="shared" si="1"/>
        <v>0</v>
      </c>
      <c r="G28" s="4" t="s">
        <v>21</v>
      </c>
      <c r="H28" s="13"/>
      <c r="I28" s="50" t="s">
        <v>100</v>
      </c>
      <c r="J28" s="55"/>
    </row>
    <row r="29" spans="1:10" ht="12.75" customHeight="1" x14ac:dyDescent="0.2">
      <c r="A29" s="1" t="s">
        <v>97</v>
      </c>
      <c r="B29" s="2">
        <v>23</v>
      </c>
      <c r="C29" s="4" t="s">
        <v>5</v>
      </c>
      <c r="D29" s="18"/>
      <c r="E29" s="2">
        <f t="shared" si="0"/>
        <v>0</v>
      </c>
      <c r="F29" s="11">
        <f t="shared" si="1"/>
        <v>0</v>
      </c>
      <c r="G29" s="4" t="s">
        <v>8</v>
      </c>
      <c r="H29" s="13"/>
      <c r="I29" s="50" t="s">
        <v>100</v>
      </c>
      <c r="J29" s="55"/>
    </row>
    <row r="30" spans="1:10" ht="12.75" customHeight="1" x14ac:dyDescent="0.2">
      <c r="A30" s="38" t="s">
        <v>97</v>
      </c>
      <c r="B30" s="3">
        <v>24</v>
      </c>
      <c r="C30" s="5" t="s">
        <v>5</v>
      </c>
      <c r="D30" s="19"/>
      <c r="E30" s="2">
        <f t="shared" si="0"/>
        <v>0</v>
      </c>
      <c r="F30" s="11">
        <f t="shared" si="1"/>
        <v>0</v>
      </c>
      <c r="G30" s="5" t="s">
        <v>8</v>
      </c>
      <c r="H30" s="14"/>
      <c r="I30" s="50" t="s">
        <v>100</v>
      </c>
      <c r="J30" s="55"/>
    </row>
    <row r="31" spans="1:10" ht="12.75" customHeight="1" x14ac:dyDescent="0.2">
      <c r="A31" s="1" t="s">
        <v>97</v>
      </c>
      <c r="B31" s="2">
        <v>25</v>
      </c>
      <c r="C31" s="20" t="s">
        <v>12</v>
      </c>
      <c r="D31" s="17">
        <v>4</v>
      </c>
      <c r="E31" s="2">
        <f t="shared" si="0"/>
        <v>0</v>
      </c>
      <c r="F31" s="11">
        <f t="shared" si="1"/>
        <v>0</v>
      </c>
      <c r="G31" s="4" t="s">
        <v>24</v>
      </c>
      <c r="H31" s="12">
        <v>7</v>
      </c>
      <c r="I31" s="50" t="s">
        <v>100</v>
      </c>
      <c r="J31" s="55"/>
    </row>
    <row r="32" spans="1:10" ht="12.75" customHeight="1" x14ac:dyDescent="0.2">
      <c r="A32" s="1" t="s">
        <v>97</v>
      </c>
      <c r="B32" s="2">
        <v>26</v>
      </c>
      <c r="C32" s="20" t="s">
        <v>13</v>
      </c>
      <c r="D32" s="18"/>
      <c r="E32" s="2">
        <f t="shared" si="0"/>
        <v>0</v>
      </c>
      <c r="F32" s="11">
        <f t="shared" si="1"/>
        <v>0</v>
      </c>
      <c r="G32" s="4" t="s">
        <v>25</v>
      </c>
      <c r="H32" s="13"/>
      <c r="I32" s="50" t="s">
        <v>100</v>
      </c>
      <c r="J32" s="55"/>
    </row>
    <row r="33" spans="1:10" ht="12.75" customHeight="1" x14ac:dyDescent="0.2">
      <c r="A33" s="1" t="s">
        <v>97</v>
      </c>
      <c r="B33" s="2">
        <v>27</v>
      </c>
      <c r="C33" s="20" t="s">
        <v>14</v>
      </c>
      <c r="D33" s="18"/>
      <c r="E33" s="2">
        <f t="shared" si="0"/>
        <v>0</v>
      </c>
      <c r="F33" s="11">
        <f t="shared" si="1"/>
        <v>0</v>
      </c>
      <c r="G33" s="4" t="s">
        <v>24</v>
      </c>
      <c r="H33" s="13"/>
      <c r="I33" s="50" t="s">
        <v>100</v>
      </c>
      <c r="J33" s="55"/>
    </row>
    <row r="34" spans="1:10" ht="12.75" customHeight="1" x14ac:dyDescent="0.2">
      <c r="A34" s="1" t="s">
        <v>97</v>
      </c>
      <c r="B34" s="2">
        <v>28</v>
      </c>
      <c r="C34" s="20" t="s">
        <v>16</v>
      </c>
      <c r="D34" s="18"/>
      <c r="E34" s="2">
        <f t="shared" si="0"/>
        <v>0</v>
      </c>
      <c r="F34" s="11">
        <f t="shared" si="1"/>
        <v>0</v>
      </c>
      <c r="G34" s="5" t="s">
        <v>26</v>
      </c>
      <c r="H34" s="14"/>
      <c r="I34" s="50" t="s">
        <v>100</v>
      </c>
      <c r="J34" s="55"/>
    </row>
    <row r="35" spans="1:10" ht="12.75" customHeight="1" x14ac:dyDescent="0.2">
      <c r="A35" s="1" t="s">
        <v>97</v>
      </c>
      <c r="B35" s="2">
        <v>29</v>
      </c>
      <c r="C35" s="20" t="s">
        <v>12</v>
      </c>
      <c r="D35" s="18"/>
      <c r="E35" s="2">
        <f t="shared" si="0"/>
        <v>0</v>
      </c>
      <c r="F35" s="11">
        <f t="shared" si="1"/>
        <v>1</v>
      </c>
      <c r="G35" s="31" t="s">
        <v>27</v>
      </c>
      <c r="H35" s="12">
        <v>8</v>
      </c>
      <c r="I35" s="50" t="s">
        <v>100</v>
      </c>
      <c r="J35" s="55"/>
    </row>
    <row r="36" spans="1:10" ht="12.75" customHeight="1" x14ac:dyDescent="0.2">
      <c r="A36" s="1" t="s">
        <v>97</v>
      </c>
      <c r="B36" s="2">
        <v>30</v>
      </c>
      <c r="C36" s="20" t="s">
        <v>13</v>
      </c>
      <c r="D36" s="18"/>
      <c r="E36" s="2">
        <f t="shared" si="0"/>
        <v>0</v>
      </c>
      <c r="F36" s="11">
        <f t="shared" si="1"/>
        <v>1</v>
      </c>
      <c r="G36" s="31" t="s">
        <v>28</v>
      </c>
      <c r="H36" s="13"/>
      <c r="I36" s="50" t="s">
        <v>100</v>
      </c>
      <c r="J36" s="55"/>
    </row>
    <row r="37" spans="1:10" ht="12.75" customHeight="1" x14ac:dyDescent="0.2">
      <c r="A37" s="1" t="s">
        <v>97</v>
      </c>
      <c r="B37" s="2">
        <v>31</v>
      </c>
      <c r="C37" s="20" t="s">
        <v>14</v>
      </c>
      <c r="D37" s="18"/>
      <c r="E37" s="2">
        <f t="shared" si="0"/>
        <v>0</v>
      </c>
      <c r="F37" s="11">
        <f t="shared" si="1"/>
        <v>1</v>
      </c>
      <c r="G37" s="31" t="s">
        <v>29</v>
      </c>
      <c r="H37" s="13"/>
      <c r="I37" s="50" t="s">
        <v>100</v>
      </c>
      <c r="J37" s="55"/>
    </row>
    <row r="38" spans="1:10" ht="12.75" customHeight="1" x14ac:dyDescent="0.2">
      <c r="A38" s="38" t="s">
        <v>97</v>
      </c>
      <c r="B38" s="3">
        <v>32</v>
      </c>
      <c r="C38" s="29" t="s">
        <v>16</v>
      </c>
      <c r="D38" s="19"/>
      <c r="E38" s="2">
        <f t="shared" si="0"/>
        <v>0</v>
      </c>
      <c r="F38" s="11">
        <f t="shared" si="1"/>
        <v>1</v>
      </c>
      <c r="G38" s="32" t="s">
        <v>30</v>
      </c>
      <c r="H38" s="14"/>
      <c r="I38" s="54" t="s">
        <v>100</v>
      </c>
      <c r="J38" s="56"/>
    </row>
    <row r="39" spans="1:10" ht="12.75" customHeight="1" x14ac:dyDescent="0.2">
      <c r="A39" s="23" t="s">
        <v>101</v>
      </c>
      <c r="B39" s="9">
        <v>33</v>
      </c>
      <c r="C39" s="4" t="s">
        <v>5</v>
      </c>
      <c r="D39" s="17">
        <v>5</v>
      </c>
      <c r="E39" s="2">
        <f t="shared" si="0"/>
        <v>0</v>
      </c>
      <c r="F39" s="11">
        <f t="shared" si="1"/>
        <v>0</v>
      </c>
      <c r="G39" s="4" t="s">
        <v>106</v>
      </c>
      <c r="H39" s="12">
        <v>9</v>
      </c>
      <c r="I39" s="51" t="s">
        <v>101</v>
      </c>
      <c r="J39" s="55" t="s">
        <v>113</v>
      </c>
    </row>
    <row r="40" spans="1:10" ht="12.75" customHeight="1" x14ac:dyDescent="0.2">
      <c r="A40" s="23" t="s">
        <v>101</v>
      </c>
      <c r="B40" s="2">
        <v>34</v>
      </c>
      <c r="C40" s="4" t="s">
        <v>5</v>
      </c>
      <c r="D40" s="18"/>
      <c r="E40" s="2">
        <f t="shared" si="0"/>
        <v>0</v>
      </c>
      <c r="F40" s="11">
        <f t="shared" si="1"/>
        <v>0</v>
      </c>
      <c r="G40" s="4" t="s">
        <v>33</v>
      </c>
      <c r="H40" s="13"/>
      <c r="I40" s="51" t="s">
        <v>101</v>
      </c>
      <c r="J40" s="55"/>
    </row>
    <row r="41" spans="1:10" ht="12.75" customHeight="1" x14ac:dyDescent="0.2">
      <c r="A41" s="23" t="s">
        <v>101</v>
      </c>
      <c r="B41" s="2">
        <v>35</v>
      </c>
      <c r="C41" s="4" t="s">
        <v>5</v>
      </c>
      <c r="D41" s="18"/>
      <c r="E41" s="2">
        <f t="shared" si="0"/>
        <v>0</v>
      </c>
      <c r="F41" s="11">
        <f t="shared" si="1"/>
        <v>0</v>
      </c>
      <c r="G41" s="4" t="s">
        <v>8</v>
      </c>
      <c r="H41" s="13"/>
      <c r="I41" s="51" t="s">
        <v>101</v>
      </c>
      <c r="J41" s="55"/>
    </row>
    <row r="42" spans="1:10" ht="12.75" customHeight="1" x14ac:dyDescent="0.2">
      <c r="A42" s="23" t="s">
        <v>101</v>
      </c>
      <c r="B42" s="2">
        <v>36</v>
      </c>
      <c r="C42" s="4" t="s">
        <v>5</v>
      </c>
      <c r="D42" s="18"/>
      <c r="E42" s="2">
        <f t="shared" si="0"/>
        <v>0</v>
      </c>
      <c r="F42" s="11">
        <f t="shared" si="1"/>
        <v>0</v>
      </c>
      <c r="G42" s="5" t="s">
        <v>8</v>
      </c>
      <c r="H42" s="14"/>
      <c r="I42" s="51" t="s">
        <v>101</v>
      </c>
      <c r="J42" s="55"/>
    </row>
    <row r="43" spans="1:10" ht="12.75" customHeight="1" x14ac:dyDescent="0.2">
      <c r="A43" s="23" t="s">
        <v>101</v>
      </c>
      <c r="B43" s="2">
        <v>37</v>
      </c>
      <c r="C43" s="4" t="s">
        <v>8</v>
      </c>
      <c r="D43" s="18"/>
      <c r="E43" s="2">
        <f t="shared" si="0"/>
        <v>0</v>
      </c>
      <c r="F43" s="11">
        <f t="shared" si="1"/>
        <v>0</v>
      </c>
      <c r="G43" s="4" t="s">
        <v>5</v>
      </c>
      <c r="H43" s="12">
        <v>10</v>
      </c>
      <c r="I43" s="51" t="s">
        <v>101</v>
      </c>
      <c r="J43" s="55"/>
    </row>
    <row r="44" spans="1:10" ht="12.75" customHeight="1" x14ac:dyDescent="0.2">
      <c r="A44" s="23" t="s">
        <v>101</v>
      </c>
      <c r="B44" s="2">
        <v>38</v>
      </c>
      <c r="C44" s="4" t="s">
        <v>8</v>
      </c>
      <c r="D44" s="18"/>
      <c r="E44" s="2">
        <f t="shared" si="0"/>
        <v>0</v>
      </c>
      <c r="F44" s="11">
        <f t="shared" si="1"/>
        <v>0</v>
      </c>
      <c r="G44" s="4" t="s">
        <v>5</v>
      </c>
      <c r="H44" s="13"/>
      <c r="I44" s="51" t="s">
        <v>101</v>
      </c>
      <c r="J44" s="55"/>
    </row>
    <row r="45" spans="1:10" ht="12.75" customHeight="1" x14ac:dyDescent="0.2">
      <c r="A45" s="23" t="s">
        <v>101</v>
      </c>
      <c r="B45" s="2">
        <v>39</v>
      </c>
      <c r="C45" s="4" t="s">
        <v>8</v>
      </c>
      <c r="D45" s="18"/>
      <c r="E45" s="2">
        <f t="shared" si="0"/>
        <v>0</v>
      </c>
      <c r="F45" s="11">
        <f t="shared" si="1"/>
        <v>0</v>
      </c>
      <c r="G45" s="4" t="s">
        <v>5</v>
      </c>
      <c r="H45" s="13"/>
      <c r="I45" s="51" t="s">
        <v>101</v>
      </c>
      <c r="J45" s="55"/>
    </row>
    <row r="46" spans="1:10" ht="12.75" customHeight="1" x14ac:dyDescent="0.2">
      <c r="A46" s="37" t="s">
        <v>101</v>
      </c>
      <c r="B46" s="3">
        <v>40</v>
      </c>
      <c r="C46" s="5" t="s">
        <v>8</v>
      </c>
      <c r="D46" s="19"/>
      <c r="E46" s="2">
        <f t="shared" si="0"/>
        <v>0</v>
      </c>
      <c r="F46" s="11">
        <f t="shared" si="1"/>
        <v>0</v>
      </c>
      <c r="G46" s="5" t="s">
        <v>8</v>
      </c>
      <c r="H46" s="14"/>
      <c r="I46" s="51" t="s">
        <v>101</v>
      </c>
      <c r="J46" s="55"/>
    </row>
    <row r="47" spans="1:10" ht="12.75" customHeight="1" x14ac:dyDescent="0.2">
      <c r="A47" s="39" t="s">
        <v>101</v>
      </c>
      <c r="B47" s="9">
        <v>41</v>
      </c>
      <c r="C47" s="20" t="s">
        <v>31</v>
      </c>
      <c r="D47" s="17">
        <v>6</v>
      </c>
      <c r="E47" s="2">
        <f t="shared" si="0"/>
        <v>0</v>
      </c>
      <c r="F47" s="11">
        <f t="shared" si="1"/>
        <v>0</v>
      </c>
      <c r="G47" s="4" t="s">
        <v>8</v>
      </c>
      <c r="H47" s="12">
        <v>11</v>
      </c>
      <c r="I47" s="51" t="s">
        <v>101</v>
      </c>
      <c r="J47" s="55"/>
    </row>
    <row r="48" spans="1:10" ht="12.75" customHeight="1" x14ac:dyDescent="0.2">
      <c r="A48" s="40" t="s">
        <v>101</v>
      </c>
      <c r="B48" s="2">
        <v>42</v>
      </c>
      <c r="C48" s="20" t="s">
        <v>32</v>
      </c>
      <c r="D48" s="18"/>
      <c r="E48" s="2">
        <f t="shared" si="0"/>
        <v>0</v>
      </c>
      <c r="F48" s="11">
        <f t="shared" si="1"/>
        <v>0</v>
      </c>
      <c r="G48" s="4" t="s">
        <v>8</v>
      </c>
      <c r="H48" s="13"/>
      <c r="I48" s="51" t="s">
        <v>101</v>
      </c>
      <c r="J48" s="55"/>
    </row>
    <row r="49" spans="1:10" ht="12.75" customHeight="1" x14ac:dyDescent="0.2">
      <c r="A49" s="40" t="s">
        <v>101</v>
      </c>
      <c r="B49" s="2">
        <v>43</v>
      </c>
      <c r="C49" s="4" t="s">
        <v>5</v>
      </c>
      <c r="D49" s="18"/>
      <c r="E49" s="2">
        <f t="shared" si="0"/>
        <v>0</v>
      </c>
      <c r="F49" s="11">
        <f t="shared" si="1"/>
        <v>0</v>
      </c>
      <c r="G49" s="4" t="s">
        <v>8</v>
      </c>
      <c r="H49" s="13"/>
      <c r="I49" s="51" t="s">
        <v>101</v>
      </c>
      <c r="J49" s="55"/>
    </row>
    <row r="50" spans="1:10" ht="12.75" customHeight="1" x14ac:dyDescent="0.2">
      <c r="A50" s="40" t="s">
        <v>101</v>
      </c>
      <c r="B50" s="2">
        <v>44</v>
      </c>
      <c r="C50" s="4" t="s">
        <v>5</v>
      </c>
      <c r="D50" s="18"/>
      <c r="E50" s="2">
        <f t="shared" si="0"/>
        <v>0</v>
      </c>
      <c r="F50" s="11">
        <f t="shared" si="1"/>
        <v>0</v>
      </c>
      <c r="G50" s="5" t="s">
        <v>8</v>
      </c>
      <c r="H50" s="14"/>
      <c r="I50" s="51" t="s">
        <v>101</v>
      </c>
      <c r="J50" s="55"/>
    </row>
    <row r="51" spans="1:10" ht="12.75" customHeight="1" x14ac:dyDescent="0.2">
      <c r="A51" s="40" t="s">
        <v>101</v>
      </c>
      <c r="B51" s="2">
        <v>45</v>
      </c>
      <c r="C51" s="4" t="s">
        <v>5</v>
      </c>
      <c r="D51" s="18"/>
      <c r="E51" s="2">
        <f t="shared" si="0"/>
        <v>0</v>
      </c>
      <c r="F51" s="11">
        <f t="shared" si="1"/>
        <v>0</v>
      </c>
      <c r="G51" s="20" t="s">
        <v>31</v>
      </c>
      <c r="H51" s="12">
        <v>12</v>
      </c>
      <c r="I51" s="51" t="s">
        <v>101</v>
      </c>
      <c r="J51" s="55"/>
    </row>
    <row r="52" spans="1:10" ht="12.75" customHeight="1" x14ac:dyDescent="0.2">
      <c r="A52" s="40" t="s">
        <v>101</v>
      </c>
      <c r="B52" s="2">
        <v>46</v>
      </c>
      <c r="C52" s="4" t="s">
        <v>5</v>
      </c>
      <c r="D52" s="18"/>
      <c r="E52" s="2">
        <f t="shared" si="0"/>
        <v>0</v>
      </c>
      <c r="F52" s="11">
        <f t="shared" si="1"/>
        <v>0</v>
      </c>
      <c r="G52" s="20" t="s">
        <v>32</v>
      </c>
      <c r="H52" s="13"/>
      <c r="I52" s="51" t="s">
        <v>101</v>
      </c>
      <c r="J52" s="55"/>
    </row>
    <row r="53" spans="1:10" ht="12.75" customHeight="1" x14ac:dyDescent="0.2">
      <c r="A53" s="40" t="s">
        <v>101</v>
      </c>
      <c r="B53" s="2">
        <v>47</v>
      </c>
      <c r="C53" s="4" t="s">
        <v>5</v>
      </c>
      <c r="D53" s="18"/>
      <c r="E53" s="2">
        <f t="shared" si="0"/>
        <v>0</v>
      </c>
      <c r="F53" s="11">
        <f t="shared" si="1"/>
        <v>0</v>
      </c>
      <c r="G53" s="20" t="s">
        <v>107</v>
      </c>
      <c r="H53" s="13"/>
      <c r="I53" s="51" t="s">
        <v>101</v>
      </c>
      <c r="J53" s="55"/>
    </row>
    <row r="54" spans="1:10" ht="12.75" customHeight="1" x14ac:dyDescent="0.2">
      <c r="A54" s="41" t="s">
        <v>101</v>
      </c>
      <c r="B54" s="3">
        <v>48</v>
      </c>
      <c r="C54" s="5" t="s">
        <v>8</v>
      </c>
      <c r="D54" s="19"/>
      <c r="E54" s="2">
        <f t="shared" si="0"/>
        <v>0</v>
      </c>
      <c r="F54" s="11">
        <f t="shared" si="1"/>
        <v>0</v>
      </c>
      <c r="G54" s="5" t="s">
        <v>8</v>
      </c>
      <c r="H54" s="14"/>
      <c r="I54" s="37" t="s">
        <v>101</v>
      </c>
      <c r="J54" s="56"/>
    </row>
    <row r="55" spans="1:10" ht="12.75" customHeight="1" x14ac:dyDescent="0.2">
      <c r="A55" s="43" t="s">
        <v>102</v>
      </c>
      <c r="B55" s="9">
        <v>49</v>
      </c>
      <c r="C55" s="30" t="s">
        <v>8</v>
      </c>
      <c r="D55" s="17">
        <v>7</v>
      </c>
      <c r="E55" s="2">
        <f t="shared" si="0"/>
        <v>0</v>
      </c>
      <c r="F55" s="11">
        <f t="shared" si="1"/>
        <v>0</v>
      </c>
      <c r="G55" s="4" t="s">
        <v>8</v>
      </c>
      <c r="H55" s="12">
        <v>13</v>
      </c>
      <c r="I55" s="50" t="s">
        <v>102</v>
      </c>
      <c r="J55" s="55" t="s">
        <v>113</v>
      </c>
    </row>
    <row r="56" spans="1:10" ht="12.75" customHeight="1" x14ac:dyDescent="0.2">
      <c r="A56" s="42" t="s">
        <v>102</v>
      </c>
      <c r="B56" s="2">
        <v>50</v>
      </c>
      <c r="C56" s="30" t="s">
        <v>8</v>
      </c>
      <c r="D56" s="18"/>
      <c r="E56" s="2">
        <f t="shared" si="0"/>
        <v>0</v>
      </c>
      <c r="F56" s="11">
        <f t="shared" si="1"/>
        <v>0</v>
      </c>
      <c r="G56" s="4" t="s">
        <v>8</v>
      </c>
      <c r="H56" s="13"/>
      <c r="I56" s="50" t="s">
        <v>102</v>
      </c>
      <c r="J56" s="55"/>
    </row>
    <row r="57" spans="1:10" ht="12.75" customHeight="1" x14ac:dyDescent="0.2">
      <c r="A57" s="42" t="s">
        <v>102</v>
      </c>
      <c r="B57" s="2">
        <v>51</v>
      </c>
      <c r="C57" s="30" t="s">
        <v>8</v>
      </c>
      <c r="D57" s="18"/>
      <c r="E57" s="2">
        <f t="shared" si="0"/>
        <v>0</v>
      </c>
      <c r="F57" s="11">
        <f t="shared" si="1"/>
        <v>0</v>
      </c>
      <c r="G57" s="4" t="s">
        <v>8</v>
      </c>
      <c r="H57" s="13"/>
      <c r="I57" s="50" t="s">
        <v>102</v>
      </c>
      <c r="J57" s="55"/>
    </row>
    <row r="58" spans="1:10" ht="12.75" customHeight="1" x14ac:dyDescent="0.2">
      <c r="A58" s="42" t="s">
        <v>102</v>
      </c>
      <c r="B58" s="2">
        <v>52</v>
      </c>
      <c r="C58" s="30" t="s">
        <v>8</v>
      </c>
      <c r="D58" s="18"/>
      <c r="E58" s="2">
        <f t="shared" si="0"/>
        <v>0</v>
      </c>
      <c r="F58" s="11">
        <f t="shared" si="1"/>
        <v>0</v>
      </c>
      <c r="G58" s="5" t="s">
        <v>8</v>
      </c>
      <c r="H58" s="14"/>
      <c r="I58" s="50" t="s">
        <v>102</v>
      </c>
      <c r="J58" s="55"/>
    </row>
    <row r="59" spans="1:10" ht="12.75" customHeight="1" x14ac:dyDescent="0.2">
      <c r="A59" s="42" t="s">
        <v>102</v>
      </c>
      <c r="B59" s="2">
        <v>53</v>
      </c>
      <c r="C59" s="30" t="s">
        <v>8</v>
      </c>
      <c r="D59" s="18"/>
      <c r="E59" s="2">
        <f t="shared" si="0"/>
        <v>0</v>
      </c>
      <c r="F59" s="11">
        <f t="shared" si="1"/>
        <v>1</v>
      </c>
      <c r="G59" s="31" t="s">
        <v>110</v>
      </c>
      <c r="H59" s="12">
        <v>14</v>
      </c>
      <c r="I59" s="50" t="s">
        <v>102</v>
      </c>
      <c r="J59" s="55"/>
    </row>
    <row r="60" spans="1:10" ht="12.75" customHeight="1" x14ac:dyDescent="0.2">
      <c r="A60" s="42" t="s">
        <v>102</v>
      </c>
      <c r="B60" s="2">
        <v>54</v>
      </c>
      <c r="C60" s="30" t="s">
        <v>8</v>
      </c>
      <c r="D60" s="18"/>
      <c r="E60" s="2">
        <f t="shared" si="0"/>
        <v>0</v>
      </c>
      <c r="F60" s="11">
        <f t="shared" si="1"/>
        <v>0</v>
      </c>
      <c r="G60" s="4" t="s">
        <v>8</v>
      </c>
      <c r="H60" s="13"/>
      <c r="I60" s="50" t="s">
        <v>102</v>
      </c>
      <c r="J60" s="55"/>
    </row>
    <row r="61" spans="1:10" ht="12.75" customHeight="1" x14ac:dyDescent="0.2">
      <c r="A61" s="42" t="s">
        <v>102</v>
      </c>
      <c r="B61" s="2">
        <v>55</v>
      </c>
      <c r="C61" s="4" t="s">
        <v>8</v>
      </c>
      <c r="D61" s="18"/>
      <c r="E61" s="2">
        <f t="shared" si="0"/>
        <v>0</v>
      </c>
      <c r="F61" s="11">
        <f t="shared" si="1"/>
        <v>0</v>
      </c>
      <c r="G61" s="4" t="s">
        <v>8</v>
      </c>
      <c r="H61" s="13"/>
      <c r="I61" s="50" t="s">
        <v>102</v>
      </c>
      <c r="J61" s="55"/>
    </row>
    <row r="62" spans="1:10" ht="12.75" customHeight="1" x14ac:dyDescent="0.2">
      <c r="A62" s="44" t="s">
        <v>102</v>
      </c>
      <c r="B62" s="3">
        <v>56</v>
      </c>
      <c r="C62" s="5" t="s">
        <v>8</v>
      </c>
      <c r="D62" s="19"/>
      <c r="E62" s="2">
        <f t="shared" si="0"/>
        <v>0</v>
      </c>
      <c r="F62" s="11">
        <f t="shared" si="1"/>
        <v>0</v>
      </c>
      <c r="G62" s="5" t="s">
        <v>8</v>
      </c>
      <c r="H62" s="14"/>
      <c r="I62" s="50" t="s">
        <v>102</v>
      </c>
      <c r="J62" s="55"/>
    </row>
    <row r="63" spans="1:10" ht="12.75" customHeight="1" x14ac:dyDescent="0.2">
      <c r="A63" s="43" t="s">
        <v>102</v>
      </c>
      <c r="B63" s="9">
        <v>57</v>
      </c>
      <c r="C63" s="20" t="s">
        <v>111</v>
      </c>
      <c r="D63" s="17">
        <v>8</v>
      </c>
      <c r="E63" s="2">
        <f t="shared" si="0"/>
        <v>0</v>
      </c>
      <c r="F63" s="11">
        <f t="shared" si="1"/>
        <v>0</v>
      </c>
      <c r="G63" s="4" t="s">
        <v>8</v>
      </c>
      <c r="H63" s="12">
        <v>15</v>
      </c>
      <c r="I63" s="50" t="s">
        <v>102</v>
      </c>
      <c r="J63" s="55"/>
    </row>
    <row r="64" spans="1:10" ht="12.75" customHeight="1" x14ac:dyDescent="0.2">
      <c r="A64" s="42" t="s">
        <v>102</v>
      </c>
      <c r="B64" s="2">
        <v>58</v>
      </c>
      <c r="C64" s="20" t="s">
        <v>112</v>
      </c>
      <c r="D64" s="18"/>
      <c r="E64" s="2">
        <f t="shared" si="0"/>
        <v>0</v>
      </c>
      <c r="F64" s="11">
        <f t="shared" si="1"/>
        <v>0</v>
      </c>
      <c r="G64" s="4" t="s">
        <v>8</v>
      </c>
      <c r="H64" s="13"/>
      <c r="I64" s="50" t="s">
        <v>102</v>
      </c>
      <c r="J64" s="55"/>
    </row>
    <row r="65" spans="1:10" ht="12.75" customHeight="1" x14ac:dyDescent="0.2">
      <c r="A65" s="42" t="s">
        <v>102</v>
      </c>
      <c r="B65" s="2">
        <v>59</v>
      </c>
      <c r="C65" s="20" t="s">
        <v>111</v>
      </c>
      <c r="D65" s="18"/>
      <c r="E65" s="2">
        <f t="shared" si="0"/>
        <v>0</v>
      </c>
      <c r="F65" s="11">
        <f t="shared" si="1"/>
        <v>0</v>
      </c>
      <c r="G65" s="4" t="s">
        <v>8</v>
      </c>
      <c r="H65" s="13"/>
      <c r="I65" s="50" t="s">
        <v>102</v>
      </c>
      <c r="J65" s="55"/>
    </row>
    <row r="66" spans="1:10" ht="12.75" customHeight="1" x14ac:dyDescent="0.2">
      <c r="A66" s="42" t="s">
        <v>102</v>
      </c>
      <c r="B66" s="2">
        <v>60</v>
      </c>
      <c r="C66" s="20" t="s">
        <v>112</v>
      </c>
      <c r="D66" s="18"/>
      <c r="E66" s="2">
        <f t="shared" si="0"/>
        <v>0</v>
      </c>
      <c r="F66" s="11">
        <f t="shared" si="1"/>
        <v>0</v>
      </c>
      <c r="G66" s="5" t="s">
        <v>8</v>
      </c>
      <c r="H66" s="14"/>
      <c r="I66" s="50" t="s">
        <v>102</v>
      </c>
      <c r="J66" s="55"/>
    </row>
    <row r="67" spans="1:10" ht="12.75" customHeight="1" x14ac:dyDescent="0.2">
      <c r="A67" s="42" t="s">
        <v>102</v>
      </c>
      <c r="B67" s="2">
        <v>61</v>
      </c>
      <c r="C67" s="4" t="s">
        <v>8</v>
      </c>
      <c r="D67" s="18"/>
      <c r="E67" s="2">
        <f t="shared" si="0"/>
        <v>0</v>
      </c>
      <c r="F67" s="11">
        <f t="shared" si="1"/>
        <v>0</v>
      </c>
      <c r="G67" s="20" t="s">
        <v>111</v>
      </c>
      <c r="H67" s="12">
        <v>16</v>
      </c>
      <c r="I67" s="50" t="s">
        <v>102</v>
      </c>
      <c r="J67" s="55"/>
    </row>
    <row r="68" spans="1:10" ht="12.75" customHeight="1" x14ac:dyDescent="0.2">
      <c r="A68" s="42" t="s">
        <v>102</v>
      </c>
      <c r="B68" s="2">
        <v>62</v>
      </c>
      <c r="C68" s="4" t="s">
        <v>8</v>
      </c>
      <c r="D68" s="18"/>
      <c r="E68" s="2">
        <f t="shared" si="0"/>
        <v>0</v>
      </c>
      <c r="F68" s="11">
        <f t="shared" si="1"/>
        <v>0</v>
      </c>
      <c r="G68" s="20" t="s">
        <v>112</v>
      </c>
      <c r="H68" s="13"/>
      <c r="I68" s="50" t="s">
        <v>102</v>
      </c>
      <c r="J68" s="55"/>
    </row>
    <row r="69" spans="1:10" ht="12.75" customHeight="1" x14ac:dyDescent="0.2">
      <c r="A69" s="42" t="s">
        <v>102</v>
      </c>
      <c r="B69" s="2">
        <v>63</v>
      </c>
      <c r="C69" s="4" t="s">
        <v>8</v>
      </c>
      <c r="D69" s="18"/>
      <c r="E69" s="2">
        <f t="shared" si="0"/>
        <v>0</v>
      </c>
      <c r="F69" s="11">
        <f t="shared" si="1"/>
        <v>0</v>
      </c>
      <c r="G69" s="4" t="s">
        <v>8</v>
      </c>
      <c r="H69" s="13"/>
      <c r="I69" s="50" t="s">
        <v>102</v>
      </c>
      <c r="J69" s="55"/>
    </row>
    <row r="70" spans="1:10" ht="12.75" customHeight="1" x14ac:dyDescent="0.2">
      <c r="A70" s="44" t="s">
        <v>102</v>
      </c>
      <c r="B70" s="3">
        <v>64</v>
      </c>
      <c r="C70" s="5" t="s">
        <v>8</v>
      </c>
      <c r="D70" s="19"/>
      <c r="E70" s="2">
        <f t="shared" si="0"/>
        <v>0</v>
      </c>
      <c r="F70" s="11">
        <f t="shared" si="1"/>
        <v>0</v>
      </c>
      <c r="G70" s="5" t="s">
        <v>8</v>
      </c>
      <c r="H70" s="14"/>
      <c r="I70" s="54" t="s">
        <v>102</v>
      </c>
      <c r="J70" s="56"/>
    </row>
    <row r="71" spans="1:10" ht="12.75" customHeight="1" x14ac:dyDescent="0.2">
      <c r="A71" s="46" t="s">
        <v>103</v>
      </c>
      <c r="B71" s="9">
        <v>65</v>
      </c>
      <c r="C71" s="20" t="s">
        <v>37</v>
      </c>
      <c r="D71" s="17">
        <v>9</v>
      </c>
      <c r="E71" s="2">
        <f t="shared" si="0"/>
        <v>0</v>
      </c>
      <c r="F71" s="11">
        <f t="shared" si="1"/>
        <v>0</v>
      </c>
      <c r="G71" s="20" t="s">
        <v>37</v>
      </c>
      <c r="H71" s="12">
        <v>17</v>
      </c>
      <c r="I71" s="49" t="s">
        <v>103</v>
      </c>
      <c r="J71" s="55"/>
    </row>
    <row r="72" spans="1:10" ht="12.75" customHeight="1" x14ac:dyDescent="0.2">
      <c r="A72" s="45" t="s">
        <v>103</v>
      </c>
      <c r="B72" s="2">
        <v>66</v>
      </c>
      <c r="C72" s="10" t="s">
        <v>5</v>
      </c>
      <c r="D72" s="18"/>
      <c r="E72" s="2">
        <f t="shared" ref="E72:E118" si="2">IF(REPLACE(MID(G72,4,4),3,1,"")="DLI",1,0)</f>
        <v>0</v>
      </c>
      <c r="F72" s="11">
        <f t="shared" ref="F72:F118" si="3">IF(RIGHT(G72,1)="P",1,0)</f>
        <v>0</v>
      </c>
      <c r="G72" s="20" t="s">
        <v>38</v>
      </c>
      <c r="H72" s="13"/>
      <c r="I72" s="49" t="s">
        <v>103</v>
      </c>
      <c r="J72" s="55"/>
    </row>
    <row r="73" spans="1:10" ht="12.75" customHeight="1" x14ac:dyDescent="0.2">
      <c r="A73" s="45" t="s">
        <v>103</v>
      </c>
      <c r="B73" s="2">
        <v>67</v>
      </c>
      <c r="C73" s="20" t="s">
        <v>38</v>
      </c>
      <c r="D73" s="18"/>
      <c r="E73" s="2">
        <f t="shared" si="2"/>
        <v>0</v>
      </c>
      <c r="F73" s="11">
        <f t="shared" si="3"/>
        <v>0</v>
      </c>
      <c r="G73" s="20" t="s">
        <v>39</v>
      </c>
      <c r="H73" s="13"/>
      <c r="I73" s="49" t="s">
        <v>103</v>
      </c>
      <c r="J73" s="55"/>
    </row>
    <row r="74" spans="1:10" ht="12.75" customHeight="1" x14ac:dyDescent="0.2">
      <c r="A74" s="45" t="s">
        <v>103</v>
      </c>
      <c r="B74" s="2">
        <v>68</v>
      </c>
      <c r="C74" s="10" t="s">
        <v>5</v>
      </c>
      <c r="D74" s="18"/>
      <c r="E74" s="2">
        <f t="shared" si="2"/>
        <v>0</v>
      </c>
      <c r="F74" s="11">
        <f t="shared" si="3"/>
        <v>0</v>
      </c>
      <c r="G74" s="29" t="s">
        <v>40</v>
      </c>
      <c r="H74" s="14"/>
      <c r="I74" s="49" t="s">
        <v>103</v>
      </c>
      <c r="J74" s="55"/>
    </row>
    <row r="75" spans="1:10" ht="12.75" customHeight="1" x14ac:dyDescent="0.2">
      <c r="A75" s="45" t="s">
        <v>103</v>
      </c>
      <c r="B75" s="2">
        <v>69</v>
      </c>
      <c r="C75" s="20" t="s">
        <v>39</v>
      </c>
      <c r="D75" s="18"/>
      <c r="E75" s="2">
        <f t="shared" si="2"/>
        <v>0</v>
      </c>
      <c r="F75" s="11">
        <f t="shared" si="3"/>
        <v>0</v>
      </c>
      <c r="G75" s="20" t="s">
        <v>44</v>
      </c>
      <c r="H75" s="12">
        <v>18</v>
      </c>
      <c r="I75" s="49" t="s">
        <v>103</v>
      </c>
      <c r="J75" s="55"/>
    </row>
    <row r="76" spans="1:10" ht="12.75" customHeight="1" x14ac:dyDescent="0.2">
      <c r="A76" s="45" t="s">
        <v>103</v>
      </c>
      <c r="B76" s="2">
        <v>70</v>
      </c>
      <c r="C76" s="4" t="s">
        <v>5</v>
      </c>
      <c r="D76" s="18"/>
      <c r="E76" s="2">
        <f t="shared" si="2"/>
        <v>0</v>
      </c>
      <c r="F76" s="11">
        <f t="shared" si="3"/>
        <v>0</v>
      </c>
      <c r="G76" s="20" t="s">
        <v>41</v>
      </c>
      <c r="H76" s="13"/>
      <c r="I76" s="49" t="s">
        <v>103</v>
      </c>
      <c r="J76" s="55"/>
    </row>
    <row r="77" spans="1:10" ht="12.75" customHeight="1" x14ac:dyDescent="0.2">
      <c r="A77" s="45" t="s">
        <v>103</v>
      </c>
      <c r="B77" s="2">
        <v>71</v>
      </c>
      <c r="C77" s="20" t="s">
        <v>40</v>
      </c>
      <c r="D77" s="18"/>
      <c r="E77" s="2">
        <f t="shared" si="2"/>
        <v>0</v>
      </c>
      <c r="F77" s="11">
        <f t="shared" si="3"/>
        <v>0</v>
      </c>
      <c r="G77" s="20" t="s">
        <v>42</v>
      </c>
      <c r="H77" s="13"/>
      <c r="I77" s="49" t="s">
        <v>103</v>
      </c>
      <c r="J77" s="55"/>
    </row>
    <row r="78" spans="1:10" ht="12.75" customHeight="1" x14ac:dyDescent="0.2">
      <c r="A78" s="47" t="s">
        <v>103</v>
      </c>
      <c r="B78" s="3">
        <v>72</v>
      </c>
      <c r="C78" s="5" t="s">
        <v>5</v>
      </c>
      <c r="D78" s="19"/>
      <c r="E78" s="2">
        <f t="shared" si="2"/>
        <v>0</v>
      </c>
      <c r="F78" s="11">
        <f t="shared" si="3"/>
        <v>0</v>
      </c>
      <c r="G78" s="29" t="s">
        <v>43</v>
      </c>
      <c r="H78" s="14"/>
      <c r="I78" s="49" t="s">
        <v>103</v>
      </c>
      <c r="J78" s="55"/>
    </row>
    <row r="79" spans="1:10" ht="12.75" customHeight="1" x14ac:dyDescent="0.2">
      <c r="A79" s="46" t="s">
        <v>103</v>
      </c>
      <c r="B79" s="9">
        <v>73</v>
      </c>
      <c r="C79" s="20" t="s">
        <v>44</v>
      </c>
      <c r="D79" s="17">
        <v>10</v>
      </c>
      <c r="E79" s="2">
        <f t="shared" si="2"/>
        <v>0</v>
      </c>
      <c r="F79" s="11">
        <f t="shared" si="3"/>
        <v>0</v>
      </c>
      <c r="G79" s="20" t="s">
        <v>45</v>
      </c>
      <c r="H79" s="12">
        <v>19</v>
      </c>
      <c r="I79" s="49" t="s">
        <v>103</v>
      </c>
      <c r="J79" s="55"/>
    </row>
    <row r="80" spans="1:10" ht="12.75" customHeight="1" x14ac:dyDescent="0.2">
      <c r="A80" s="45" t="s">
        <v>103</v>
      </c>
      <c r="B80" s="2">
        <v>74</v>
      </c>
      <c r="C80" s="10" t="s">
        <v>5</v>
      </c>
      <c r="D80" s="18"/>
      <c r="E80" s="2">
        <f t="shared" si="2"/>
        <v>0</v>
      </c>
      <c r="F80" s="11">
        <f t="shared" si="3"/>
        <v>0</v>
      </c>
      <c r="G80" s="20" t="s">
        <v>46</v>
      </c>
      <c r="H80" s="13"/>
      <c r="I80" s="49" t="s">
        <v>103</v>
      </c>
      <c r="J80" s="55"/>
    </row>
    <row r="81" spans="1:10" ht="12.75" customHeight="1" x14ac:dyDescent="0.2">
      <c r="A81" s="45" t="s">
        <v>103</v>
      </c>
      <c r="B81" s="2">
        <v>75</v>
      </c>
      <c r="C81" s="20" t="s">
        <v>41</v>
      </c>
      <c r="D81" s="18"/>
      <c r="E81" s="2">
        <f t="shared" si="2"/>
        <v>0</v>
      </c>
      <c r="F81" s="11">
        <f t="shared" si="3"/>
        <v>0</v>
      </c>
      <c r="G81" s="20" t="s">
        <v>47</v>
      </c>
      <c r="H81" s="13"/>
      <c r="I81" s="49" t="s">
        <v>103</v>
      </c>
      <c r="J81" s="55"/>
    </row>
    <row r="82" spans="1:10" ht="12.75" customHeight="1" x14ac:dyDescent="0.2">
      <c r="A82" s="45" t="s">
        <v>103</v>
      </c>
      <c r="B82" s="2">
        <v>76</v>
      </c>
      <c r="C82" s="10" t="s">
        <v>5</v>
      </c>
      <c r="D82" s="18"/>
      <c r="E82" s="2">
        <f t="shared" si="2"/>
        <v>0</v>
      </c>
      <c r="F82" s="11">
        <f t="shared" si="3"/>
        <v>0</v>
      </c>
      <c r="G82" s="29" t="s">
        <v>48</v>
      </c>
      <c r="H82" s="14"/>
      <c r="I82" s="49" t="s">
        <v>103</v>
      </c>
      <c r="J82" s="55"/>
    </row>
    <row r="83" spans="1:10" ht="12.75" customHeight="1" x14ac:dyDescent="0.2">
      <c r="A83" s="45" t="s">
        <v>103</v>
      </c>
      <c r="B83" s="2">
        <v>77</v>
      </c>
      <c r="C83" s="20" t="s">
        <v>42</v>
      </c>
      <c r="D83" s="18"/>
      <c r="E83" s="2">
        <f t="shared" si="2"/>
        <v>0</v>
      </c>
      <c r="F83" s="11">
        <f t="shared" si="3"/>
        <v>0</v>
      </c>
      <c r="G83" s="20" t="s">
        <v>49</v>
      </c>
      <c r="H83" s="12">
        <v>20</v>
      </c>
      <c r="I83" s="49" t="s">
        <v>103</v>
      </c>
      <c r="J83" s="55"/>
    </row>
    <row r="84" spans="1:10" ht="12.75" customHeight="1" x14ac:dyDescent="0.2">
      <c r="A84" s="45" t="s">
        <v>103</v>
      </c>
      <c r="B84" s="2">
        <v>78</v>
      </c>
      <c r="C84" s="4" t="s">
        <v>5</v>
      </c>
      <c r="D84" s="18"/>
      <c r="E84" s="2">
        <f t="shared" si="2"/>
        <v>0</v>
      </c>
      <c r="F84" s="11">
        <f t="shared" si="3"/>
        <v>0</v>
      </c>
      <c r="G84" s="20" t="s">
        <v>50</v>
      </c>
      <c r="H84" s="13"/>
      <c r="I84" s="49" t="s">
        <v>103</v>
      </c>
      <c r="J84" s="55"/>
    </row>
    <row r="85" spans="1:10" ht="12.75" customHeight="1" x14ac:dyDescent="0.2">
      <c r="A85" s="45" t="s">
        <v>103</v>
      </c>
      <c r="B85" s="2">
        <v>79</v>
      </c>
      <c r="C85" s="20" t="s">
        <v>43</v>
      </c>
      <c r="D85" s="18"/>
      <c r="E85" s="2">
        <f t="shared" si="2"/>
        <v>0</v>
      </c>
      <c r="F85" s="11">
        <f t="shared" si="3"/>
        <v>0</v>
      </c>
      <c r="G85" s="20" t="s">
        <v>51</v>
      </c>
      <c r="H85" s="13"/>
      <c r="I85" s="49" t="s">
        <v>103</v>
      </c>
      <c r="J85" s="55"/>
    </row>
    <row r="86" spans="1:10" ht="12.75" customHeight="1" x14ac:dyDescent="0.2">
      <c r="A86" s="47" t="s">
        <v>103</v>
      </c>
      <c r="B86" s="3">
        <v>80</v>
      </c>
      <c r="C86" s="5" t="s">
        <v>5</v>
      </c>
      <c r="D86" s="19"/>
      <c r="E86" s="2">
        <f t="shared" si="2"/>
        <v>0</v>
      </c>
      <c r="F86" s="11">
        <f t="shared" si="3"/>
        <v>0</v>
      </c>
      <c r="G86" s="29" t="s">
        <v>52</v>
      </c>
      <c r="H86" s="14"/>
      <c r="I86" s="38" t="s">
        <v>103</v>
      </c>
      <c r="J86" s="56"/>
    </row>
    <row r="87" spans="1:10" ht="12.75" customHeight="1" x14ac:dyDescent="0.2">
      <c r="A87" s="46" t="s">
        <v>103</v>
      </c>
      <c r="B87" s="9">
        <v>81</v>
      </c>
      <c r="C87" s="20" t="s">
        <v>45</v>
      </c>
      <c r="D87" s="17">
        <v>11</v>
      </c>
      <c r="E87" s="2">
        <f t="shared" si="2"/>
        <v>0</v>
      </c>
      <c r="F87" s="11">
        <f t="shared" si="3"/>
        <v>0</v>
      </c>
      <c r="G87" s="4" t="s">
        <v>58</v>
      </c>
      <c r="H87" s="12">
        <v>21</v>
      </c>
      <c r="I87" s="51" t="s">
        <v>104</v>
      </c>
      <c r="J87" s="2" t="s">
        <v>114</v>
      </c>
    </row>
    <row r="88" spans="1:10" ht="12.75" customHeight="1" x14ac:dyDescent="0.2">
      <c r="A88" s="45" t="s">
        <v>103</v>
      </c>
      <c r="B88" s="2">
        <v>82</v>
      </c>
      <c r="C88" s="4" t="s">
        <v>5</v>
      </c>
      <c r="D88" s="18"/>
      <c r="E88" s="2">
        <f t="shared" si="2"/>
        <v>0</v>
      </c>
      <c r="F88" s="11">
        <f t="shared" si="3"/>
        <v>0</v>
      </c>
      <c r="G88" s="4" t="s">
        <v>59</v>
      </c>
      <c r="H88" s="13"/>
      <c r="I88" s="51" t="s">
        <v>104</v>
      </c>
      <c r="J88" s="55"/>
    </row>
    <row r="89" spans="1:10" ht="12.75" customHeight="1" x14ac:dyDescent="0.2">
      <c r="A89" s="45" t="s">
        <v>103</v>
      </c>
      <c r="B89" s="2">
        <v>83</v>
      </c>
      <c r="C89" s="20" t="s">
        <v>46</v>
      </c>
      <c r="D89" s="18"/>
      <c r="E89" s="2">
        <f t="shared" si="2"/>
        <v>0</v>
      </c>
      <c r="F89" s="11">
        <f t="shared" si="3"/>
        <v>0</v>
      </c>
      <c r="G89" s="4" t="s">
        <v>60</v>
      </c>
      <c r="H89" s="13"/>
      <c r="I89" s="51" t="s">
        <v>104</v>
      </c>
      <c r="J89" s="55"/>
    </row>
    <row r="90" spans="1:10" ht="12.75" customHeight="1" x14ac:dyDescent="0.2">
      <c r="A90" s="45" t="s">
        <v>103</v>
      </c>
      <c r="B90" s="2">
        <v>84</v>
      </c>
      <c r="C90" s="4" t="s">
        <v>5</v>
      </c>
      <c r="D90" s="18"/>
      <c r="E90" s="2">
        <f t="shared" si="2"/>
        <v>0</v>
      </c>
      <c r="F90" s="11">
        <f t="shared" si="3"/>
        <v>0</v>
      </c>
      <c r="G90" s="5" t="s">
        <v>61</v>
      </c>
      <c r="H90" s="14"/>
      <c r="I90" s="51" t="s">
        <v>104</v>
      </c>
      <c r="J90" s="55"/>
    </row>
    <row r="91" spans="1:10" ht="12.75" customHeight="1" x14ac:dyDescent="0.2">
      <c r="A91" s="45" t="s">
        <v>103</v>
      </c>
      <c r="B91" s="2">
        <v>85</v>
      </c>
      <c r="C91" s="20" t="s">
        <v>47</v>
      </c>
      <c r="D91" s="18"/>
      <c r="E91" s="2">
        <f t="shared" si="2"/>
        <v>0</v>
      </c>
      <c r="F91" s="11">
        <f t="shared" si="3"/>
        <v>1</v>
      </c>
      <c r="G91" s="31" t="s">
        <v>62</v>
      </c>
      <c r="H91" s="12">
        <v>22</v>
      </c>
      <c r="I91" s="51" t="s">
        <v>104</v>
      </c>
      <c r="J91" s="55"/>
    </row>
    <row r="92" spans="1:10" ht="12.75" customHeight="1" x14ac:dyDescent="0.2">
      <c r="A92" s="45" t="s">
        <v>103</v>
      </c>
      <c r="B92" s="2">
        <v>86</v>
      </c>
      <c r="C92" s="10" t="s">
        <v>5</v>
      </c>
      <c r="D92" s="18"/>
      <c r="E92" s="2">
        <f t="shared" si="2"/>
        <v>0</v>
      </c>
      <c r="F92" s="11">
        <f t="shared" si="3"/>
        <v>0</v>
      </c>
      <c r="G92" s="4" t="s">
        <v>63</v>
      </c>
      <c r="H92" s="13"/>
      <c r="I92" s="51" t="s">
        <v>104</v>
      </c>
      <c r="J92" s="55"/>
    </row>
    <row r="93" spans="1:10" ht="12.75" customHeight="1" x14ac:dyDescent="0.2">
      <c r="A93" s="45" t="s">
        <v>103</v>
      </c>
      <c r="B93" s="2">
        <v>87</v>
      </c>
      <c r="C93" s="20" t="s">
        <v>48</v>
      </c>
      <c r="D93" s="18"/>
      <c r="E93" s="2">
        <f t="shared" si="2"/>
        <v>0</v>
      </c>
      <c r="F93" s="11">
        <f t="shared" si="3"/>
        <v>0</v>
      </c>
      <c r="G93" s="4" t="s">
        <v>64</v>
      </c>
      <c r="H93" s="13"/>
      <c r="I93" s="51" t="s">
        <v>104</v>
      </c>
      <c r="J93" s="55"/>
    </row>
    <row r="94" spans="1:10" ht="12.75" customHeight="1" x14ac:dyDescent="0.2">
      <c r="A94" s="47" t="s">
        <v>103</v>
      </c>
      <c r="B94" s="3">
        <v>88</v>
      </c>
      <c r="C94" s="5" t="s">
        <v>5</v>
      </c>
      <c r="D94" s="19"/>
      <c r="E94" s="2">
        <f t="shared" si="2"/>
        <v>0</v>
      </c>
      <c r="F94" s="11">
        <f t="shared" si="3"/>
        <v>1</v>
      </c>
      <c r="G94" s="32" t="s">
        <v>65</v>
      </c>
      <c r="H94" s="14"/>
      <c r="I94" s="51" t="s">
        <v>104</v>
      </c>
      <c r="J94" s="55"/>
    </row>
    <row r="95" spans="1:10" ht="12.75" customHeight="1" x14ac:dyDescent="0.2">
      <c r="A95" s="46" t="s">
        <v>103</v>
      </c>
      <c r="B95" s="9">
        <v>89</v>
      </c>
      <c r="C95" s="20" t="s">
        <v>49</v>
      </c>
      <c r="D95" s="17">
        <v>12</v>
      </c>
      <c r="E95" s="2">
        <f t="shared" si="2"/>
        <v>0</v>
      </c>
      <c r="F95" s="11">
        <f t="shared" si="3"/>
        <v>1</v>
      </c>
      <c r="G95" s="31" t="s">
        <v>66</v>
      </c>
      <c r="H95" s="12">
        <v>23</v>
      </c>
      <c r="I95" s="51" t="s">
        <v>104</v>
      </c>
      <c r="J95" s="55"/>
    </row>
    <row r="96" spans="1:10" ht="12.75" customHeight="1" x14ac:dyDescent="0.2">
      <c r="A96" s="45" t="s">
        <v>103</v>
      </c>
      <c r="B96" s="2">
        <v>90</v>
      </c>
      <c r="C96" s="10" t="s">
        <v>5</v>
      </c>
      <c r="D96" s="18"/>
      <c r="E96" s="2">
        <f t="shared" si="2"/>
        <v>0</v>
      </c>
      <c r="F96" s="11">
        <f t="shared" si="3"/>
        <v>0</v>
      </c>
      <c r="G96" s="10" t="s">
        <v>8</v>
      </c>
      <c r="H96" s="13"/>
      <c r="I96" s="51" t="s">
        <v>104</v>
      </c>
      <c r="J96" s="55"/>
    </row>
    <row r="97" spans="1:10" ht="12.75" customHeight="1" x14ac:dyDescent="0.2">
      <c r="A97" s="45" t="s">
        <v>103</v>
      </c>
      <c r="B97" s="2">
        <v>91</v>
      </c>
      <c r="C97" s="20" t="s">
        <v>50</v>
      </c>
      <c r="D97" s="18"/>
      <c r="E97" s="2">
        <f t="shared" si="2"/>
        <v>0</v>
      </c>
      <c r="F97" s="11">
        <f t="shared" si="3"/>
        <v>1</v>
      </c>
      <c r="G97" s="31" t="s">
        <v>68</v>
      </c>
      <c r="H97" s="13"/>
      <c r="I97" s="51" t="s">
        <v>104</v>
      </c>
      <c r="J97" s="55"/>
    </row>
    <row r="98" spans="1:10" ht="12.75" customHeight="1" x14ac:dyDescent="0.2">
      <c r="A98" s="45" t="s">
        <v>103</v>
      </c>
      <c r="B98" s="2">
        <v>92</v>
      </c>
      <c r="C98" s="4" t="s">
        <v>5</v>
      </c>
      <c r="D98" s="18"/>
      <c r="E98" s="2">
        <f t="shared" si="2"/>
        <v>0</v>
      </c>
      <c r="F98" s="11">
        <f t="shared" si="3"/>
        <v>0</v>
      </c>
      <c r="G98" s="5" t="s">
        <v>67</v>
      </c>
      <c r="H98" s="14"/>
      <c r="I98" s="51" t="s">
        <v>104</v>
      </c>
      <c r="J98" s="55"/>
    </row>
    <row r="99" spans="1:10" ht="12.75" customHeight="1" x14ac:dyDescent="0.2">
      <c r="A99" s="45" t="s">
        <v>103</v>
      </c>
      <c r="B99" s="2">
        <v>93</v>
      </c>
      <c r="C99" s="20" t="s">
        <v>51</v>
      </c>
      <c r="D99" s="18"/>
      <c r="E99" s="2">
        <f t="shared" si="2"/>
        <v>0</v>
      </c>
      <c r="F99" s="11">
        <f t="shared" si="3"/>
        <v>1</v>
      </c>
      <c r="G99" s="31" t="s">
        <v>69</v>
      </c>
      <c r="H99" s="12">
        <v>24</v>
      </c>
      <c r="I99" s="51" t="s">
        <v>104</v>
      </c>
      <c r="J99" s="55"/>
    </row>
    <row r="100" spans="1:10" ht="12.75" customHeight="1" x14ac:dyDescent="0.2">
      <c r="A100" s="45" t="s">
        <v>103</v>
      </c>
      <c r="B100" s="2">
        <v>94</v>
      </c>
      <c r="C100" s="4" t="s">
        <v>5</v>
      </c>
      <c r="D100" s="18"/>
      <c r="E100" s="2">
        <f t="shared" si="2"/>
        <v>0</v>
      </c>
      <c r="F100" s="11">
        <f t="shared" si="3"/>
        <v>1</v>
      </c>
      <c r="G100" s="31" t="s">
        <v>70</v>
      </c>
      <c r="H100" s="13"/>
      <c r="I100" s="51" t="s">
        <v>104</v>
      </c>
      <c r="J100" s="55"/>
    </row>
    <row r="101" spans="1:10" ht="12.75" customHeight="1" x14ac:dyDescent="0.2">
      <c r="A101" s="45" t="s">
        <v>103</v>
      </c>
      <c r="B101" s="2">
        <v>95</v>
      </c>
      <c r="C101" s="20" t="s">
        <v>52</v>
      </c>
      <c r="D101" s="18"/>
      <c r="E101" s="2">
        <f t="shared" si="2"/>
        <v>0</v>
      </c>
      <c r="F101" s="11">
        <f t="shared" si="3"/>
        <v>1</v>
      </c>
      <c r="G101" s="31" t="s">
        <v>71</v>
      </c>
      <c r="H101" s="13"/>
      <c r="I101" s="51" t="s">
        <v>104</v>
      </c>
      <c r="J101" s="55"/>
    </row>
    <row r="102" spans="1:10" ht="12.75" customHeight="1" x14ac:dyDescent="0.2">
      <c r="A102" s="47" t="s">
        <v>103</v>
      </c>
      <c r="B102" s="3">
        <v>96</v>
      </c>
      <c r="C102" s="5" t="s">
        <v>5</v>
      </c>
      <c r="D102" s="19"/>
      <c r="E102" s="2">
        <f t="shared" si="2"/>
        <v>0</v>
      </c>
      <c r="F102" s="11">
        <f t="shared" si="3"/>
        <v>1</v>
      </c>
      <c r="G102" s="32" t="s">
        <v>72</v>
      </c>
      <c r="H102" s="14"/>
      <c r="I102" s="37" t="s">
        <v>104</v>
      </c>
      <c r="J102" s="56"/>
    </row>
    <row r="103" spans="1:10" ht="12.75" customHeight="1" x14ac:dyDescent="0.2">
      <c r="A103" s="40" t="s">
        <v>105</v>
      </c>
      <c r="B103" s="9">
        <v>97</v>
      </c>
      <c r="C103" s="20" t="s">
        <v>53</v>
      </c>
      <c r="D103" s="17">
        <v>13</v>
      </c>
      <c r="E103" s="2">
        <f t="shared" si="2"/>
        <v>0</v>
      </c>
      <c r="F103" s="11">
        <f t="shared" si="3"/>
        <v>0</v>
      </c>
      <c r="G103" s="4" t="s">
        <v>73</v>
      </c>
      <c r="H103" s="12">
        <v>25</v>
      </c>
      <c r="I103" s="52" t="s">
        <v>105</v>
      </c>
      <c r="J103" s="55" t="s">
        <v>113</v>
      </c>
    </row>
    <row r="104" spans="1:10" ht="12.75" customHeight="1" x14ac:dyDescent="0.2">
      <c r="A104" s="40" t="s">
        <v>105</v>
      </c>
      <c r="B104" s="2">
        <v>98</v>
      </c>
      <c r="C104" s="4"/>
      <c r="D104" s="18"/>
      <c r="E104" s="2">
        <f t="shared" si="2"/>
        <v>0</v>
      </c>
      <c r="F104" s="11">
        <f t="shared" si="3"/>
        <v>0</v>
      </c>
      <c r="G104" s="4" t="s">
        <v>74</v>
      </c>
      <c r="H104" s="13"/>
      <c r="I104" s="52" t="s">
        <v>105</v>
      </c>
      <c r="J104" s="55"/>
    </row>
    <row r="105" spans="1:10" ht="12.75" customHeight="1" x14ac:dyDescent="0.2">
      <c r="A105" s="40" t="s">
        <v>105</v>
      </c>
      <c r="B105" s="2">
        <v>99</v>
      </c>
      <c r="C105" s="4"/>
      <c r="D105" s="18"/>
      <c r="E105" s="2">
        <f t="shared" si="2"/>
        <v>0</v>
      </c>
      <c r="F105" s="11">
        <f t="shared" si="3"/>
        <v>0</v>
      </c>
      <c r="G105" s="4" t="s">
        <v>75</v>
      </c>
      <c r="H105" s="13"/>
      <c r="I105" s="52" t="s">
        <v>105</v>
      </c>
      <c r="J105" s="55"/>
    </row>
    <row r="106" spans="1:10" ht="12.75" customHeight="1" x14ac:dyDescent="0.2">
      <c r="A106" s="40" t="s">
        <v>105</v>
      </c>
      <c r="B106" s="2">
        <v>100</v>
      </c>
      <c r="C106" s="4"/>
      <c r="D106" s="18"/>
      <c r="E106" s="2">
        <f t="shared" si="2"/>
        <v>0</v>
      </c>
      <c r="F106" s="11">
        <f t="shared" si="3"/>
        <v>0</v>
      </c>
      <c r="G106" s="5" t="s">
        <v>76</v>
      </c>
      <c r="H106" s="14"/>
      <c r="I106" s="52" t="s">
        <v>105</v>
      </c>
      <c r="J106" s="55"/>
    </row>
    <row r="107" spans="1:10" ht="12.75" customHeight="1" x14ac:dyDescent="0.2">
      <c r="A107" s="40" t="s">
        <v>105</v>
      </c>
      <c r="B107" s="2">
        <v>101</v>
      </c>
      <c r="C107" s="4"/>
      <c r="D107" s="18"/>
      <c r="E107" s="2">
        <f t="shared" si="2"/>
        <v>0</v>
      </c>
      <c r="F107" s="11">
        <f t="shared" si="3"/>
        <v>0</v>
      </c>
      <c r="G107" s="4" t="s">
        <v>77</v>
      </c>
      <c r="H107" s="12">
        <v>26</v>
      </c>
      <c r="I107" s="52" t="s">
        <v>105</v>
      </c>
      <c r="J107" s="55"/>
    </row>
    <row r="108" spans="1:10" ht="12.75" customHeight="1" x14ac:dyDescent="0.2">
      <c r="A108" s="40" t="s">
        <v>105</v>
      </c>
      <c r="B108" s="2">
        <v>102</v>
      </c>
      <c r="C108" s="4"/>
      <c r="D108" s="18"/>
      <c r="E108" s="2">
        <f t="shared" si="2"/>
        <v>0</v>
      </c>
      <c r="F108" s="11">
        <f t="shared" si="3"/>
        <v>0</v>
      </c>
      <c r="G108" s="4" t="s">
        <v>78</v>
      </c>
      <c r="H108" s="13"/>
      <c r="I108" s="52" t="s">
        <v>105</v>
      </c>
      <c r="J108" s="55"/>
    </row>
    <row r="109" spans="1:10" ht="12.75" customHeight="1" x14ac:dyDescent="0.2">
      <c r="A109" s="40" t="s">
        <v>105</v>
      </c>
      <c r="B109" s="2">
        <v>103</v>
      </c>
      <c r="C109" s="4"/>
      <c r="D109" s="18"/>
      <c r="E109" s="2">
        <f t="shared" si="2"/>
        <v>0</v>
      </c>
      <c r="F109" s="11">
        <f t="shared" si="3"/>
        <v>0</v>
      </c>
      <c r="G109" s="4" t="s">
        <v>79</v>
      </c>
      <c r="H109" s="13"/>
      <c r="I109" s="52" t="s">
        <v>105</v>
      </c>
      <c r="J109" s="55"/>
    </row>
    <row r="110" spans="1:10" ht="12.75" customHeight="1" x14ac:dyDescent="0.2">
      <c r="A110" s="41" t="s">
        <v>105</v>
      </c>
      <c r="B110" s="3">
        <v>104</v>
      </c>
      <c r="C110" s="5"/>
      <c r="D110" s="19"/>
      <c r="E110" s="2">
        <f t="shared" si="2"/>
        <v>0</v>
      </c>
      <c r="F110" s="11">
        <f t="shared" si="3"/>
        <v>0</v>
      </c>
      <c r="G110" s="5" t="s">
        <v>80</v>
      </c>
      <c r="H110" s="14"/>
      <c r="I110" s="52" t="s">
        <v>105</v>
      </c>
      <c r="J110" s="55"/>
    </row>
    <row r="111" spans="1:10" ht="12.75" customHeight="1" x14ac:dyDescent="0.2">
      <c r="A111" s="40" t="s">
        <v>105</v>
      </c>
      <c r="B111" s="9">
        <v>105</v>
      </c>
      <c r="C111" s="20" t="s">
        <v>54</v>
      </c>
      <c r="D111" s="17">
        <v>14</v>
      </c>
      <c r="E111" s="2">
        <f t="shared" si="2"/>
        <v>0</v>
      </c>
      <c r="F111" s="11">
        <f t="shared" si="3"/>
        <v>0</v>
      </c>
      <c r="G111" s="4" t="s">
        <v>5</v>
      </c>
      <c r="H111" s="12">
        <v>27</v>
      </c>
      <c r="I111" s="52" t="s">
        <v>105</v>
      </c>
      <c r="J111" s="55"/>
    </row>
    <row r="112" spans="1:10" ht="12.75" customHeight="1" x14ac:dyDescent="0.2">
      <c r="A112" s="40" t="s">
        <v>105</v>
      </c>
      <c r="B112" s="2">
        <v>106</v>
      </c>
      <c r="C112" s="4"/>
      <c r="D112" s="18"/>
      <c r="E112" s="2">
        <f t="shared" si="2"/>
        <v>0</v>
      </c>
      <c r="F112" s="11">
        <f t="shared" si="3"/>
        <v>0</v>
      </c>
      <c r="G112" s="10" t="s">
        <v>5</v>
      </c>
      <c r="H112" s="13"/>
      <c r="I112" s="52" t="s">
        <v>105</v>
      </c>
      <c r="J112" s="55"/>
    </row>
    <row r="113" spans="1:10" ht="12.75" customHeight="1" x14ac:dyDescent="0.2">
      <c r="A113" s="40" t="s">
        <v>105</v>
      </c>
      <c r="B113" s="2">
        <v>107</v>
      </c>
      <c r="C113" s="20" t="s">
        <v>55</v>
      </c>
      <c r="D113" s="18"/>
      <c r="E113" s="2">
        <f t="shared" si="2"/>
        <v>0</v>
      </c>
      <c r="F113" s="11">
        <f t="shared" si="3"/>
        <v>0</v>
      </c>
      <c r="G113" s="4" t="s">
        <v>5</v>
      </c>
      <c r="H113" s="13"/>
      <c r="I113" s="52" t="s">
        <v>105</v>
      </c>
      <c r="J113" s="55"/>
    </row>
    <row r="114" spans="1:10" ht="12.75" customHeight="1" x14ac:dyDescent="0.2">
      <c r="A114" s="40" t="s">
        <v>105</v>
      </c>
      <c r="B114" s="2">
        <v>108</v>
      </c>
      <c r="C114" s="4"/>
      <c r="D114" s="18"/>
      <c r="E114" s="2">
        <f t="shared" si="2"/>
        <v>0</v>
      </c>
      <c r="F114" s="11">
        <f t="shared" si="3"/>
        <v>0</v>
      </c>
      <c r="G114" s="5" t="s">
        <v>5</v>
      </c>
      <c r="H114" s="14"/>
      <c r="I114" s="52" t="s">
        <v>105</v>
      </c>
      <c r="J114" s="55"/>
    </row>
    <row r="115" spans="1:10" ht="12.75" customHeight="1" x14ac:dyDescent="0.2">
      <c r="A115" s="40" t="s">
        <v>105</v>
      </c>
      <c r="B115" s="2">
        <v>109</v>
      </c>
      <c r="C115" s="20" t="s">
        <v>56</v>
      </c>
      <c r="D115" s="18"/>
      <c r="E115" s="2">
        <f t="shared" si="2"/>
        <v>1</v>
      </c>
      <c r="F115" s="11">
        <f t="shared" si="3"/>
        <v>0</v>
      </c>
      <c r="G115" s="20" t="s">
        <v>54</v>
      </c>
      <c r="H115" s="12">
        <v>28</v>
      </c>
      <c r="I115" s="52" t="s">
        <v>105</v>
      </c>
      <c r="J115" s="55"/>
    </row>
    <row r="116" spans="1:10" ht="12.75" customHeight="1" x14ac:dyDescent="0.2">
      <c r="A116" s="40" t="s">
        <v>105</v>
      </c>
      <c r="B116" s="2">
        <v>110</v>
      </c>
      <c r="C116" s="4"/>
      <c r="D116" s="18"/>
      <c r="E116" s="2">
        <f t="shared" si="2"/>
        <v>1</v>
      </c>
      <c r="F116" s="11">
        <f t="shared" si="3"/>
        <v>0</v>
      </c>
      <c r="G116" s="20" t="s">
        <v>55</v>
      </c>
      <c r="H116" s="13"/>
      <c r="I116" s="52" t="s">
        <v>105</v>
      </c>
      <c r="J116" s="55"/>
    </row>
    <row r="117" spans="1:10" ht="12.75" customHeight="1" x14ac:dyDescent="0.2">
      <c r="A117" s="40" t="s">
        <v>105</v>
      </c>
      <c r="B117" s="2">
        <v>111</v>
      </c>
      <c r="C117" s="20" t="s">
        <v>57</v>
      </c>
      <c r="D117" s="18"/>
      <c r="E117" s="2">
        <f t="shared" si="2"/>
        <v>1</v>
      </c>
      <c r="F117" s="11">
        <f t="shared" si="3"/>
        <v>0</v>
      </c>
      <c r="G117" s="20" t="s">
        <v>56</v>
      </c>
      <c r="H117" s="13"/>
      <c r="I117" s="52" t="s">
        <v>105</v>
      </c>
      <c r="J117" s="55"/>
    </row>
    <row r="118" spans="1:10" ht="12.75" customHeight="1" x14ac:dyDescent="0.2">
      <c r="A118" s="41" t="s">
        <v>105</v>
      </c>
      <c r="B118" s="3">
        <v>112</v>
      </c>
      <c r="C118" s="5"/>
      <c r="D118" s="19"/>
      <c r="E118" s="3">
        <f t="shared" si="2"/>
        <v>1</v>
      </c>
      <c r="F118" s="3">
        <f t="shared" si="3"/>
        <v>0</v>
      </c>
      <c r="G118" s="29" t="s">
        <v>57</v>
      </c>
      <c r="H118" s="14"/>
      <c r="I118" s="53" t="s">
        <v>105</v>
      </c>
      <c r="J118" s="56"/>
    </row>
  </sheetData>
  <mergeCells count="50">
    <mergeCell ref="L4:N4"/>
    <mergeCell ref="L5:P5"/>
    <mergeCell ref="D55:D62"/>
    <mergeCell ref="D103:D110"/>
    <mergeCell ref="D111:D118"/>
    <mergeCell ref="E1:F1"/>
    <mergeCell ref="B1:C1"/>
    <mergeCell ref="B2:C2"/>
    <mergeCell ref="B3:C3"/>
    <mergeCell ref="M1:N1"/>
    <mergeCell ref="H27:H30"/>
    <mergeCell ref="H31:H34"/>
    <mergeCell ref="D7:D14"/>
    <mergeCell ref="D15:D22"/>
    <mergeCell ref="D23:D30"/>
    <mergeCell ref="D31:D38"/>
    <mergeCell ref="H7:H10"/>
    <mergeCell ref="H11:H14"/>
    <mergeCell ref="H15:H18"/>
    <mergeCell ref="H19:H22"/>
    <mergeCell ref="H23:H26"/>
    <mergeCell ref="D95:D102"/>
    <mergeCell ref="H99:H102"/>
    <mergeCell ref="H35:H38"/>
    <mergeCell ref="H39:H42"/>
    <mergeCell ref="H43:H46"/>
    <mergeCell ref="H47:H50"/>
    <mergeCell ref="H51:H54"/>
    <mergeCell ref="H55:H58"/>
    <mergeCell ref="D63:D70"/>
    <mergeCell ref="D71:D78"/>
    <mergeCell ref="D39:D46"/>
    <mergeCell ref="D47:D54"/>
    <mergeCell ref="C6:D6"/>
    <mergeCell ref="H71:H74"/>
    <mergeCell ref="H75:H78"/>
    <mergeCell ref="H79:H82"/>
    <mergeCell ref="H83:H86"/>
    <mergeCell ref="H87:H90"/>
    <mergeCell ref="H91:H94"/>
    <mergeCell ref="H95:H98"/>
    <mergeCell ref="H59:H62"/>
    <mergeCell ref="H63:H66"/>
    <mergeCell ref="H67:H70"/>
    <mergeCell ref="D79:D86"/>
    <mergeCell ref="D87:D94"/>
    <mergeCell ref="H103:H106"/>
    <mergeCell ref="H107:H110"/>
    <mergeCell ref="H111:H114"/>
    <mergeCell ref="H115:H118"/>
  </mergeCells>
  <pageMargins left="0.7" right="0.7" top="0.78740157499999996" bottom="0.78740157499999996" header="0.3" footer="0.3"/>
  <pageSetup paperSize="8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GSI Helmholzzentrum für Schwerionenforschung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cp:lastPrinted>2012-09-11T08:31:30Z</cp:lastPrinted>
  <dcterms:created xsi:type="dcterms:W3CDTF">2012-06-22T07:54:55Z</dcterms:created>
  <dcterms:modified xsi:type="dcterms:W3CDTF">2012-09-11T08:54:01Z</dcterms:modified>
</cp:coreProperties>
</file>