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ojekte\MAPS-2021\"/>
    </mc:Choice>
  </mc:AlternateContent>
  <bookViews>
    <workbookView xWindow="0" yWindow="0" windowWidth="25200" windowHeight="11550"/>
  </bookViews>
  <sheets>
    <sheet name="Tabelle1" sheetId="1" r:id="rId1"/>
    <sheet name="Tabelle4" sheetId="4" r:id="rId2"/>
    <sheet name="Tabelle3" sheetId="3" r:id="rId3"/>
  </sheets>
  <definedNames>
    <definedName name="Trafoaufteilung" localSheetId="2">Tabelle3!$A$1:$Y$13</definedName>
    <definedName name="Trafokopf" localSheetId="1">Tabelle4!$A$1:$O$1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4" i="1" l="1"/>
  <c r="AA13" i="1"/>
  <c r="AA2" i="1"/>
  <c r="AA4" i="1"/>
  <c r="AA3" i="1"/>
  <c r="AA1" i="1"/>
  <c r="AA6" i="1" l="1"/>
  <c r="AA7" i="1"/>
  <c r="AA8" i="1"/>
  <c r="AA9" i="1"/>
  <c r="AA10" i="1"/>
  <c r="AA11" i="1"/>
  <c r="AA12" i="1"/>
  <c r="AA5" i="1"/>
</calcChain>
</file>

<file path=xl/connections.xml><?xml version="1.0" encoding="utf-8"?>
<connections xmlns="http://schemas.openxmlformats.org/spreadsheetml/2006/main">
  <connection id="1" name="Trafoaufteilung" type="6" refreshedVersion="6" background="1" saveData="1">
    <textPr fileType="dos" sourceFile="D:\Projekte\MAPS-2021\Trafoaufteilung.txt" decimal="," thousands="." tab="0" delimiter="|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Trafokopf" type="6" refreshedVersion="6" background="1" saveData="1">
    <textPr codePage="65001" sourceFile="D:\Projekte\MAPS-2021\Trafokopf.txt" decimal="," thousands="." tab="0" delimiter="|">
      <textFields count="1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<sst xmlns="http://schemas.openxmlformats.org/spreadsheetml/2006/main" count="383" uniqueCount="139">
  <si>
    <t>K1-S+</t>
  </si>
  <si>
    <t>K1-S-</t>
  </si>
  <si>
    <t>K2-S+</t>
  </si>
  <si>
    <t>K2-S-</t>
  </si>
  <si>
    <t>K3-S+</t>
  </si>
  <si>
    <t>K3-S-</t>
  </si>
  <si>
    <t>K4-S+</t>
  </si>
  <si>
    <t>K4-S-</t>
  </si>
  <si>
    <t>K5-S+</t>
  </si>
  <si>
    <t>K1-RB3</t>
  </si>
  <si>
    <t>K2-RB3</t>
  </si>
  <si>
    <t>K3-RB3</t>
  </si>
  <si>
    <t>K4-RB3</t>
  </si>
  <si>
    <t>K5-RB3</t>
  </si>
  <si>
    <t>K6-RB3</t>
  </si>
  <si>
    <t>K7-RB3</t>
  </si>
  <si>
    <t>K8-RB3</t>
  </si>
  <si>
    <t>orange</t>
  </si>
  <si>
    <t>R</t>
  </si>
  <si>
    <t>G</t>
  </si>
  <si>
    <t>B</t>
  </si>
  <si>
    <t>FF</t>
  </si>
  <si>
    <t>F0</t>
  </si>
  <si>
    <t>gelb</t>
  </si>
  <si>
    <t>00</t>
  </si>
  <si>
    <t>blau</t>
  </si>
  <si>
    <t>grün</t>
  </si>
  <si>
    <t>rot</t>
  </si>
  <si>
    <t>Lila</t>
  </si>
  <si>
    <t>dunkel gelb</t>
  </si>
  <si>
    <t>UR</t>
  </si>
  <si>
    <t>2.</t>
  </si>
  <si>
    <t>UG</t>
  </si>
  <si>
    <t>UL</t>
  </si>
  <si>
    <t>1.</t>
  </si>
  <si>
    <t>UN &amp; UC</t>
  </si>
  <si>
    <t>5.</t>
  </si>
  <si>
    <t>3.</t>
  </si>
  <si>
    <t>US4DT7..UY2DT2</t>
  </si>
  <si>
    <t>4.</t>
  </si>
  <si>
    <t>EH</t>
  </si>
  <si>
    <t>TK</t>
  </si>
  <si>
    <t>6.</t>
  </si>
  <si>
    <t>TK8/9</t>
  </si>
  <si>
    <t>7.</t>
  </si>
  <si>
    <t>8.</t>
  </si>
  <si>
    <t>UH1</t>
  </si>
  <si>
    <t xml:space="preserve">  Maximal-Pulslõnge Gerade UNILAC = 5 ms\\ Standard-Pulslõnge TK = 200 Ás\\ Standard-Pulslõnge Profilggitterschutz = 100 Ás  </t>
  </si>
  <si>
    <t xml:space="preserve">  Delay\\ Start --- Stop\\ x Ás --- y Ás  </t>
  </si>
  <si>
    <t>^  **UR**\\ 2.  ^  **UG**  ^ **UL**\\ 1.  ^  **UN** &amp; **UC**\\ 5.  ^  **UH**  ^  **US**\\ 3.  ^  US4DT7..UY2DT2\\ 4.  ^  **EH**\\ 5.   ^  **TK**\\ 6.  ^  **TK8/9**\\ 7.  ^  TK?\\ 8.  ^  **EH2**\\ 9.  ^  {{:projects-internal:uni-bcts:trafoliste.pdf</t>
  </si>
  <si>
    <t>Trafo-Liste}}  ^</t>
  </si>
  <si>
    <t xml:space="preserve"> </t>
  </si>
  <si>
    <t xml:space="preserve">  </t>
  </si>
  <si>
    <t xml:space="preserve">  @#FFFF00: **TK8DT7**\\ 3 --- 2   </t>
  </si>
  <si>
    <t xml:space="preserve">  Aus PP-Prõs.:\\ {{:projects:maps21:timing_domain.png?direct&amp;150</t>
  </si>
  <si>
    <t xml:space="preserve">  @#FFFF00: **TK9DT8**\\ 3 --- 2   </t>
  </si>
  <si>
    <t xml:space="preserve"> ::: </t>
  </si>
  <si>
    <t xml:space="preserve">    </t>
  </si>
  <si>
    <t xml:space="preserve">   </t>
  </si>
  <si>
    <t xml:space="preserve">     </t>
  </si>
  <si>
    <t xml:space="preserve">  S: 52  </t>
  </si>
  <si>
    <t xml:space="preserve"> :?: Die Rahmenpulsen entstammen Pulszentralen (UNILAC LSB6/Rack3): Lõ▀t sich die Laufzeitkorrektur dieser Matrix als Look-up table in Haralds Sotware realisieren((Aktuell werden sie vom Kontrollsystem bei Kaltstart aktualisiert in die Digitalisierer ³bertragen!))?   </t>
  </si>
  <si>
    <t xml:space="preserve"> **UR4DT5**\\ 0 --- 0  </t>
  </si>
  <si>
    <t xml:space="preserve">**UR5DT8**\\ 0 --- 0   </t>
  </si>
  <si>
    <t xml:space="preserve">  @#FFC0C0:</t>
  </si>
  <si>
    <t xml:space="preserve">  @#C0FFC0:</t>
  </si>
  <si>
    <t xml:space="preserve"> **UL4DT3**\\ 0 --- 0    </t>
  </si>
  <si>
    <t xml:space="preserve">  @#FFA060:</t>
  </si>
  <si>
    <t xml:space="preserve"> **UN3DT1**\\ 12 --- 4   </t>
  </si>
  <si>
    <t xml:space="preserve">  @#CCCCCC:</t>
  </si>
  <si>
    <t xml:space="preserve"> **UH1DT1**\\ 12 --- 7  </t>
  </si>
  <si>
    <t xml:space="preserve">  @#A0C0FF:</t>
  </si>
  <si>
    <t xml:space="preserve"> **US4DT7**\\ 16 --- 11   </t>
  </si>
  <si>
    <t xml:space="preserve">  @#22EAE0:</t>
  </si>
  <si>
    <t xml:space="preserve"> **UXADT2**\\ 23 --- 14   </t>
  </si>
  <si>
    <t xml:space="preserve">  @#BB77FF:</t>
  </si>
  <si>
    <t xml:space="preserve"> **TK1DT1**\\ 18 --- 13   </t>
  </si>
  <si>
    <t xml:space="preserve"> **TKDDT6**\\ 20 --- 15   </t>
  </si>
  <si>
    <t xml:space="preserve"> **UMADT1**\\ 18 --- 12   </t>
  </si>
  <si>
    <t xml:space="preserve"> **UR5DT8**\\ 0 --- 0   </t>
  </si>
  <si>
    <t xml:space="preserve"> **UL4DT4**\\ 0 --- 0    </t>
  </si>
  <si>
    <t xml:space="preserve"> **UN5DT1**\\ 13 --- 5   </t>
  </si>
  <si>
    <t xml:space="preserve">  @#00A000:</t>
  </si>
  <si>
    <t xml:space="preserve"> **UH3DT2**((Chopper davor!))\\ 13 --- 8   </t>
  </si>
  <si>
    <t xml:space="preserve"> **UA1DT1**\\ 16 --- 11   </t>
  </si>
  <si>
    <t xml:space="preserve"> **UX1DTA**\\ 12 --- 12   </t>
  </si>
  <si>
    <t xml:space="preserve"> **TK2DT4**\\ 19 --- 14   </t>
  </si>
  <si>
    <t xml:space="preserve"> **TK6DT2**\\ 21 --- 16   </t>
  </si>
  <si>
    <t xml:space="preserve"> **UMADT2**\\ 18 --- 12   </t>
  </si>
  <si>
    <t xml:space="preserve"> **UL5DT5**\\ 0 --- 0   </t>
  </si>
  <si>
    <t xml:space="preserve"> **UN6DT1**\\ 14 --- 6   </t>
  </si>
  <si>
    <t xml:space="preserve"> **UH4DT3**\\ 15 --- 10   </t>
  </si>
  <si>
    <t xml:space="preserve"> **UA2DT2**\\ 17 --- 12   </t>
  </si>
  <si>
    <t xml:space="preserve"> **UX2DTA**\\ 12 --- 12   </t>
  </si>
  <si>
    <t xml:space="preserve"> **TK3DT2**\\ 19 --- 14   </t>
  </si>
  <si>
    <t xml:space="preserve"> **UM1DT3**\\ 18 --- 12   </t>
  </si>
  <si>
    <t xml:space="preserve"> **UL5DT8**\\ 0 --- 0   </t>
  </si>
  <si>
    <t xml:space="preserve"> **UN7DT1**\\ 15 --- 7   </t>
  </si>
  <si>
    <t xml:space="preserve"> **UH4DT4**\\ 16 --- 11   </t>
  </si>
  <si>
    <t xml:space="preserve"> **UA3DT3**\\ 17 --- 12   </t>
  </si>
  <si>
    <t xml:space="preserve"> **UXADTB**\\ 12 --- 12   </t>
  </si>
  <si>
    <t xml:space="preserve"> **TK3DT3**\\ 19 --- 14   </t>
  </si>
  <si>
    <t xml:space="preserve">   @#22EAE0:</t>
  </si>
  <si>
    <t xml:space="preserve"> **UM2DT3**\\ 18 --- 12   </t>
  </si>
  <si>
    <t xml:space="preserve"> **UCWDT1**\\ 14 --- 6   </t>
  </si>
  <si>
    <t xml:space="preserve"> **US2DT5**\\ 16 --- 11   </t>
  </si>
  <si>
    <t xml:space="preserve"> **UA4DT5**\\ 17 --- 12   </t>
  </si>
  <si>
    <t xml:space="preserve"> **UX8DT3**\\ 12 --- 12   </t>
  </si>
  <si>
    <t xml:space="preserve"> **TK3DT4**\\ 20 --- 15   </t>
  </si>
  <si>
    <t xml:space="preserve"> **UM3DT3**\\ 18 --- 12   </t>
  </si>
  <si>
    <t xml:space="preserve"> **UCWDT2**\\ 15 --- 7  </t>
  </si>
  <si>
    <t xml:space="preserve"> **US3DT6**\\ 16 --- 11   </t>
  </si>
  <si>
    <t xml:space="preserve"> **UT1DT0**/&lt;sup&gt;UM1 / TK&lt;/sup&gt;\\ 18 --- 13   </t>
  </si>
  <si>
    <t xml:space="preserve"> **UZADT1**\\ 12 --- 12   </t>
  </si>
  <si>
    <t xml:space="preserve"> **TK4DT3**\\ 20 --- 17   </t>
  </si>
  <si>
    <t xml:space="preserve"> **UCWDT3**\\ 16 --- 7  </t>
  </si>
  <si>
    <t xml:space="preserve"> **US4DT6**\\ 16 --- 11   </t>
  </si>
  <si>
    <t xml:space="preserve"> **UY2DT2**\\ 20 --- 15   </t>
  </si>
  <si>
    <t xml:space="preserve"> **UZ6DT1**\\ 12 --- 12   </t>
  </si>
  <si>
    <t xml:space="preserve"> **TK7DT3**\\ 22 --- 15   </t>
  </si>
  <si>
    <t xml:space="preserve"> **UY6DT1**\\ 12 --- 12   </t>
  </si>
  <si>
    <t xml:space="preserve"> **TK5DT1**\\ 20 --- 0   </t>
  </si>
  <si>
    <t>UH/US</t>
  </si>
  <si>
    <t xml:space="preserve"> **TK8DT7**\\ 3 --- 2   </t>
  </si>
  <si>
    <t xml:space="preserve">  @#FFFF00:</t>
  </si>
  <si>
    <t xml:space="preserve">**TK9DT8**\\ 3 --- 2   </t>
  </si>
  <si>
    <t xml:space="preserve">  Aus PP-Präs.:\\ {{:projects:maps21:timing_domain.png?direct&amp;150|ausPP}}\\ vers. Paare Rp &amp; Klp </t>
  </si>
  <si>
    <t xml:space="preserve">  Maximal-Pulslänge Gerade UNILAC = 5 ms\\ Standard-Pulslänge TK = 200 µs\\ Standard-Pulslänge Profilggitterschutz ≤ 100 µs  </t>
  </si>
  <si>
    <t xml:space="preserve">  Delay\\ Start --- Stop\\ x µs --- y µs  </t>
  </si>
  <si>
    <t>1</t>
  </si>
  <si>
    <t xml:space="preserve"> {{:projects-internal:uni-bcts:trafoliste.pdf|Trafo-Liste}} </t>
  </si>
  <si>
    <t>µTCA-Crate 1</t>
  </si>
  <si>
    <t>µTCA-Crate 2</t>
  </si>
  <si>
    <t>µTCA-Crate 3</t>
  </si>
  <si>
    <t>M1</t>
  </si>
  <si>
    <t>M2</t>
  </si>
  <si>
    <t>M3</t>
  </si>
  <si>
    <t>:::</t>
  </si>
  <si>
    <t>µTCA-Crate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</si>
</sst>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rgb="FF0070C0"/>
      <name val="Calibri"/>
      <family val="2"/>
      <scheme val="minor"/>
    </font>
    <font>
      <sz val="8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ABEB4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0" fillId="3" borderId="0" xfId="0" applyFill="1" applyAlignment="1">
      <alignment vertical="center" wrapText="1"/>
    </xf>
    <xf numFmtId="0" fontId="0" fillId="0" borderId="0" xfId="0" quotePrefix="1"/>
    <xf numFmtId="0" fontId="0" fillId="0" borderId="0" xfId="0" applyBorder="1" applyAlignment="1">
      <alignment vertical="center" wrapText="1"/>
    </xf>
    <xf numFmtId="0" fontId="0" fillId="0" borderId="0" xfId="0" applyBorder="1"/>
    <xf numFmtId="0" fontId="2" fillId="2" borderId="2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0" fillId="0" borderId="2" xfId="0" applyBorder="1"/>
    <xf numFmtId="0" fontId="0" fillId="5" borderId="2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vertical="center" wrapText="1"/>
    </xf>
    <xf numFmtId="0" fontId="0" fillId="6" borderId="2" xfId="0" applyFont="1" applyFill="1" applyBorder="1" applyAlignment="1">
      <alignment vertical="center" wrapText="1"/>
    </xf>
    <xf numFmtId="0" fontId="0" fillId="7" borderId="2" xfId="0" applyFont="1" applyFill="1" applyBorder="1" applyAlignment="1">
      <alignment vertical="center" wrapText="1"/>
    </xf>
    <xf numFmtId="0" fontId="0" fillId="8" borderId="0" xfId="0" applyFill="1" applyBorder="1"/>
    <xf numFmtId="0" fontId="0" fillId="8" borderId="2" xfId="0" applyFill="1" applyBorder="1"/>
    <xf numFmtId="0" fontId="2" fillId="2" borderId="3" xfId="0" applyFont="1" applyFill="1" applyBorder="1" applyAlignment="1">
      <alignment horizontal="center" vertical="center" wrapText="1"/>
    </xf>
    <xf numFmtId="0" fontId="0" fillId="5" borderId="3" xfId="0" applyFont="1" applyFill="1" applyBorder="1" applyAlignment="1">
      <alignment vertical="center" wrapText="1"/>
    </xf>
    <xf numFmtId="0" fontId="0" fillId="0" borderId="3" xfId="0" applyBorder="1"/>
    <xf numFmtId="0" fontId="4" fillId="0" borderId="3" xfId="0" applyFont="1" applyBorder="1" applyAlignment="1">
      <alignment vertical="center" wrapText="1"/>
    </xf>
    <xf numFmtId="0" fontId="0" fillId="10" borderId="3" xfId="0" applyFill="1" applyBorder="1"/>
    <xf numFmtId="0" fontId="0" fillId="10" borderId="2" xfId="0" applyFill="1" applyBorder="1"/>
    <xf numFmtId="0" fontId="0" fillId="0" borderId="3" xfId="0" applyFont="1" applyFill="1" applyBorder="1" applyAlignment="1">
      <alignment vertical="center" wrapText="1"/>
    </xf>
    <xf numFmtId="0" fontId="0" fillId="11" borderId="3" xfId="0" applyFont="1" applyFill="1" applyBorder="1" applyAlignment="1">
      <alignment vertical="center" wrapText="1"/>
    </xf>
    <xf numFmtId="0" fontId="0" fillId="11" borderId="2" xfId="0" applyFont="1" applyFill="1" applyBorder="1" applyAlignment="1">
      <alignment vertical="center" wrapText="1"/>
    </xf>
    <xf numFmtId="0" fontId="0" fillId="4" borderId="3" xfId="0" applyFont="1" applyFill="1" applyBorder="1" applyAlignment="1">
      <alignment vertical="center" wrapText="1"/>
    </xf>
    <xf numFmtId="0" fontId="0" fillId="4" borderId="2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0" borderId="1" xfId="0" applyBorder="1"/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12" borderId="2" xfId="0" applyFont="1" applyFill="1" applyBorder="1" applyAlignment="1">
      <alignment vertical="center" wrapText="1"/>
    </xf>
    <xf numFmtId="0" fontId="0" fillId="10" borderId="3" xfId="0" applyFont="1" applyFill="1" applyBorder="1" applyAlignment="1">
      <alignment vertical="center" wrapText="1"/>
    </xf>
    <xf numFmtId="0" fontId="0" fillId="10" borderId="2" xfId="0" applyFont="1" applyFill="1" applyBorder="1" applyAlignment="1">
      <alignment vertical="center" wrapText="1"/>
    </xf>
    <xf numFmtId="0" fontId="0" fillId="9" borderId="0" xfId="0" applyFill="1" applyBorder="1" applyAlignment="1">
      <alignment vertical="center" wrapText="1"/>
    </xf>
    <xf numFmtId="0" fontId="0" fillId="12" borderId="0" xfId="0" applyFill="1" applyBorder="1" applyAlignment="1">
      <alignment vertical="center" wrapText="1"/>
    </xf>
    <xf numFmtId="49" fontId="0" fillId="6" borderId="0" xfId="0" applyNumberFormat="1" applyFill="1" applyBorder="1" applyAlignment="1">
      <alignment vertical="center" wrapText="1"/>
    </xf>
    <xf numFmtId="0" fontId="0" fillId="9" borderId="0" xfId="0" quotePrefix="1" applyFill="1" applyBorder="1" applyAlignment="1">
      <alignment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FFFF"/>
      <color rgb="FFFABEB4"/>
      <color rgb="FFCC99FF"/>
      <color rgb="FFFF9999"/>
      <color rgb="FFFF99CC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Trafokopf" connectionId="2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Trafoaufteilung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7"/>
  <sheetViews>
    <sheetView tabSelected="1" topLeftCell="Z1" workbookViewId="0">
      <pane ySplit="4" topLeftCell="A5" activePane="bottomLeft" state="frozen"/>
      <selection pane="bottomLeft" activeCell="AA15" sqref="AA15"/>
    </sheetView>
  </sheetViews>
  <sheetFormatPr baseColWidth="10" defaultRowHeight="15" x14ac:dyDescent="0.25"/>
  <cols>
    <col min="1" max="1" width="11.42578125" style="7"/>
    <col min="2" max="2" width="19.42578125" style="13" bestFit="1" customWidth="1"/>
    <col min="3" max="3" width="11.42578125" style="7"/>
    <col min="4" max="4" width="11.42578125" style="13"/>
    <col min="5" max="5" width="11.5703125" style="7" bestFit="1" customWidth="1"/>
    <col min="6" max="6" width="23.140625" style="7" customWidth="1"/>
    <col min="7" max="7" width="11.5703125" style="7" bestFit="1" customWidth="1"/>
    <col min="8" max="8" width="20.7109375" style="7" bestFit="1" customWidth="1"/>
    <col min="9" max="9" width="11.5703125" style="7" bestFit="1" customWidth="1"/>
    <col min="10" max="10" width="37.7109375" style="13" bestFit="1" customWidth="1"/>
    <col min="11" max="11" width="11.7109375" style="22" bestFit="1" customWidth="1"/>
    <col min="12" max="12" width="37.7109375" style="13" customWidth="1"/>
    <col min="13" max="13" width="11.7109375" style="22" bestFit="1" customWidth="1"/>
    <col min="14" max="14" width="43.140625" style="13" bestFit="1" customWidth="1"/>
    <col min="15" max="15" width="11.5703125" style="22" bestFit="1" customWidth="1"/>
    <col min="16" max="16" width="21.85546875" style="13" bestFit="1" customWidth="1"/>
    <col min="17" max="17" width="11.5703125" style="22" bestFit="1" customWidth="1"/>
    <col min="18" max="18" width="21.28515625" style="13" bestFit="1" customWidth="1"/>
    <col min="19" max="19" width="11.42578125" style="22"/>
    <col min="20" max="20" width="29.7109375" style="13" bestFit="1" customWidth="1"/>
    <col min="21" max="21" width="21.5703125" style="22" bestFit="1" customWidth="1"/>
    <col min="22" max="22" width="29.7109375" style="13" customWidth="1"/>
    <col min="23" max="23" width="11.5703125" style="22" bestFit="1" customWidth="1"/>
    <col min="24" max="24" width="22.42578125" style="13" bestFit="1" customWidth="1"/>
    <col min="25" max="25" width="90" style="39" bestFit="1" customWidth="1"/>
    <col min="26" max="26" width="5.140625" customWidth="1"/>
    <col min="27" max="27" width="94.85546875" customWidth="1"/>
    <col min="30" max="30" width="5.85546875" customWidth="1"/>
    <col min="31" max="31" width="5" customWidth="1"/>
    <col min="32" max="32" width="5.42578125" customWidth="1"/>
  </cols>
  <sheetData>
    <row r="1" spans="1:39" x14ac:dyDescent="0.25">
      <c r="B1" s="13" t="s">
        <v>127</v>
      </c>
      <c r="O1" s="22" t="s">
        <v>128</v>
      </c>
      <c r="Z1" s="3"/>
      <c r="AA1" t="str">
        <f>CONCATENATE("| ",A1,B1,C1,D1,,E1,F1,G1,H1,I1,J1,K1,L1,M1,N1,"  ||||||||||||",O1,P1," |")</f>
        <v>|   Maximal-Pulslänge Gerade UNILAC = 5 ms\\ Standard-Pulslänge TK = 200 µs\\ Standard-Pulslänge Profilggitterschutz ≤ 100 µs    ||||||||||||  Delay\\ Start --- Stop\\ x µs --- y µs   |</v>
      </c>
    </row>
    <row r="2" spans="1:39" x14ac:dyDescent="0.25">
      <c r="A2" s="2"/>
      <c r="B2" s="8" t="s">
        <v>131</v>
      </c>
      <c r="C2" s="2"/>
      <c r="D2" s="8"/>
      <c r="E2" s="2"/>
      <c r="F2" s="8"/>
      <c r="G2" s="2"/>
      <c r="H2" s="8" t="s">
        <v>132</v>
      </c>
      <c r="I2" s="2"/>
      <c r="J2" s="8"/>
      <c r="K2" s="20"/>
      <c r="L2" s="8"/>
      <c r="M2" s="20"/>
      <c r="N2" s="8" t="s">
        <v>133</v>
      </c>
      <c r="O2" s="20"/>
      <c r="P2" s="8"/>
      <c r="Q2" s="20"/>
      <c r="R2" s="8"/>
      <c r="S2" s="20"/>
      <c r="T2" s="8" t="s">
        <v>138</v>
      </c>
      <c r="U2" s="20"/>
      <c r="V2" s="8"/>
      <c r="W2" s="20"/>
      <c r="X2" s="8"/>
      <c r="Z2" s="3"/>
      <c r="AA2" t="str">
        <f>CONCATENATE("^  ",A2,B2,"  ^^^  ",G2,H2,"  ^^^  ",M2,N2,"  ^^^  ",S2,T2,"  ^^^  ",Y2,"  ^ ")</f>
        <v xml:space="preserve">^  µTCA-Crate 1  ^^^  µTCA-Crate 2  ^^^  µTCA-Crate 3  ^^^  µTCA-Crate 4  ^^^    ^ </v>
      </c>
    </row>
    <row r="3" spans="1:39" ht="15" customHeight="1" x14ac:dyDescent="0.25">
      <c r="A3" s="2"/>
      <c r="B3" s="8" t="s">
        <v>30</v>
      </c>
      <c r="C3" s="2"/>
      <c r="D3" s="8" t="s">
        <v>32</v>
      </c>
      <c r="E3" s="2"/>
      <c r="F3" s="8" t="s">
        <v>33</v>
      </c>
      <c r="G3" s="2"/>
      <c r="H3" s="8" t="s">
        <v>46</v>
      </c>
      <c r="I3" s="2"/>
      <c r="J3" s="8" t="s">
        <v>122</v>
      </c>
      <c r="K3" s="20"/>
      <c r="L3" s="8" t="s">
        <v>35</v>
      </c>
      <c r="M3" s="20"/>
      <c r="N3" s="8" t="s">
        <v>38</v>
      </c>
      <c r="O3" s="20"/>
      <c r="P3" s="8" t="s">
        <v>40</v>
      </c>
      <c r="Q3" s="20"/>
      <c r="R3" s="8" t="s">
        <v>40</v>
      </c>
      <c r="S3" s="20"/>
      <c r="T3" s="8" t="s">
        <v>41</v>
      </c>
      <c r="U3" s="20"/>
      <c r="V3" s="8" t="s">
        <v>41</v>
      </c>
      <c r="W3" s="20"/>
      <c r="X3" s="8" t="s">
        <v>43</v>
      </c>
      <c r="Y3" s="36"/>
      <c r="Z3" s="3"/>
      <c r="AA3" t="str">
        <f>CONCATENATE("^  ",A3,B3,"  ^  ",C3,D3,"  ^  ",E3,F3,"  ^  ",G3,H3,"  ^  ",I3,J3,"  ^  ",K3,L3,"   ^  ",M3,N3,"  ^  ",O3,P3,"  ^  ",Q3,R3,"  ^  ",S3,T3,"  ^  ",U3,V3,"  ^  ",W3,X3,"  ^  ",Y3,"  ^ ")</f>
        <v xml:space="preserve">^  UR  ^  UG  ^  UL  ^  UH1  ^  UH/US  ^  UN &amp; UC   ^  US4DT7..UY2DT2  ^  EH  ^  EH  ^  TK  ^  TK  ^  TK8/9  ^    ^ </v>
      </c>
    </row>
    <row r="4" spans="1:39" ht="15" customHeight="1" x14ac:dyDescent="0.25">
      <c r="A4" s="2" t="s">
        <v>31</v>
      </c>
      <c r="B4" s="8"/>
      <c r="C4" s="2"/>
      <c r="D4" s="8"/>
      <c r="E4" s="2"/>
      <c r="F4" s="8" t="s">
        <v>34</v>
      </c>
      <c r="G4" s="2"/>
      <c r="H4" s="8" t="s">
        <v>37</v>
      </c>
      <c r="I4" s="2"/>
      <c r="J4" s="8" t="s">
        <v>39</v>
      </c>
      <c r="K4" s="20"/>
      <c r="L4" s="8" t="s">
        <v>36</v>
      </c>
      <c r="M4" s="20"/>
      <c r="N4" s="8" t="s">
        <v>42</v>
      </c>
      <c r="O4" s="20"/>
      <c r="P4" s="8" t="s">
        <v>42</v>
      </c>
      <c r="Q4" s="20"/>
      <c r="R4" s="8" t="s">
        <v>42</v>
      </c>
      <c r="S4" s="20"/>
      <c r="T4" s="8" t="s">
        <v>44</v>
      </c>
      <c r="U4" s="20"/>
      <c r="V4" s="8" t="s">
        <v>44</v>
      </c>
      <c r="W4" s="20"/>
      <c r="X4" s="8" t="s">
        <v>45</v>
      </c>
      <c r="Y4" s="39" t="s">
        <v>130</v>
      </c>
      <c r="Z4" s="3"/>
      <c r="AA4" t="str">
        <f>CONCATENATE("^  ",A4,B4,"  ^  ",C4,D4,"  ^  ",E4,F4,"  ^  ",G4,H4,"  ^  ",I4,J4,"  ^  ",K4,L4,"  ^  ",M4,N4,"  ^^^  ",S4,T4,"  ^^  ",W4,X4,"  ^  ",Y4,"  ^  ")</f>
        <v xml:space="preserve">^  2.  ^    ^  1.  ^  3.  ^  4.  ^  5.  ^  6.  ^^^  7.  ^^  8.  ^   {{:projects-internal:uni-bcts:trafoliste.pdf|Trafo-Liste}}   ^  </v>
      </c>
    </row>
    <row r="5" spans="1:39" ht="15" customHeight="1" x14ac:dyDescent="0.25">
      <c r="A5" s="47" t="s">
        <v>65</v>
      </c>
      <c r="B5" s="16" t="s">
        <v>62</v>
      </c>
      <c r="C5" s="45" t="s">
        <v>73</v>
      </c>
      <c r="D5" s="10"/>
      <c r="E5" s="46" t="s">
        <v>64</v>
      </c>
      <c r="F5" s="42" t="s">
        <v>66</v>
      </c>
      <c r="G5" s="18" t="s">
        <v>69</v>
      </c>
      <c r="H5" s="19" t="s">
        <v>70</v>
      </c>
      <c r="I5" s="21" t="s">
        <v>82</v>
      </c>
      <c r="J5" s="14" t="s">
        <v>83</v>
      </c>
      <c r="K5" s="9" t="s">
        <v>67</v>
      </c>
      <c r="L5" s="17" t="s">
        <v>68</v>
      </c>
      <c r="M5" s="24" t="s">
        <v>71</v>
      </c>
      <c r="N5" s="25" t="s">
        <v>72</v>
      </c>
      <c r="O5" s="43" t="s">
        <v>71</v>
      </c>
      <c r="P5" s="44" t="s">
        <v>74</v>
      </c>
      <c r="Q5" s="43" t="s">
        <v>71</v>
      </c>
      <c r="R5" s="44" t="s">
        <v>78</v>
      </c>
      <c r="S5" s="27" t="s">
        <v>75</v>
      </c>
      <c r="T5" s="28" t="s">
        <v>76</v>
      </c>
      <c r="U5" s="27" t="s">
        <v>75</v>
      </c>
      <c r="V5" s="28" t="s">
        <v>77</v>
      </c>
      <c r="W5" s="29" t="s">
        <v>124</v>
      </c>
      <c r="X5" s="30" t="s">
        <v>123</v>
      </c>
      <c r="Y5" s="37" t="s">
        <v>126</v>
      </c>
      <c r="Z5" s="4"/>
      <c r="AA5" t="str">
        <f>CONCATENATE("| ",A5,B5," | ",C5,D5," | ",E5,F5," | ",G5,H5," | ",I5,J5," | ",K5,L5," | ",M5,N5," | ",O5,P5," | ",Q5,R5," | ",S5,T5," | ",U5,V5," | ",W5,X5," | ",Y5," | ")</f>
        <v xml:space="preserve">|   @#C0FFC0: **UR4DT5**\\ 0 --- 0   |   @#22EAE0: |   @#FFC0C0: **UL4DT3**\\ 0 --- 0     |   @#CCCCCC: **UH1DT1**\\ 12 --- 7   |   @#00A000: **UH3DT2**((Chopper davor!))\\ 13 --- 8    |   @#FFA060: **UN3DT1**\\ 12 --- 4    |   @#A0C0FF: **US4DT7**\\ 16 --- 11    |   @#A0C0FF: **UXADT2**\\ 23 --- 14    |   @#A0C0FF: **UMADT1**\\ 18 --- 12    |   @#BB77FF: **TK1DT1**\\ 18 --- 13    |   @#BB77FF: **TKDDT6**\\ 20 --- 15    |   @#FFFF00: **TK8DT7**\\ 3 --- 2    |   Aus PP-Präs.:\\ {{:projects:maps21:timing_domain.png?direct&amp;150|ausPP}}\\ vers. Paare Rp &amp; Klp  | </v>
      </c>
    </row>
    <row r="6" spans="1:39" ht="30" x14ac:dyDescent="0.25">
      <c r="A6" s="47" t="s">
        <v>65</v>
      </c>
      <c r="B6" s="16" t="s">
        <v>63</v>
      </c>
      <c r="C6" s="45" t="s">
        <v>73</v>
      </c>
      <c r="D6" s="10"/>
      <c r="E6" s="46" t="s">
        <v>64</v>
      </c>
      <c r="F6" s="42" t="s">
        <v>80</v>
      </c>
      <c r="G6" s="9"/>
      <c r="H6" s="15"/>
      <c r="I6" s="21" t="s">
        <v>82</v>
      </c>
      <c r="J6" s="14" t="s">
        <v>91</v>
      </c>
      <c r="K6" s="9" t="s">
        <v>67</v>
      </c>
      <c r="L6" s="17" t="s">
        <v>81</v>
      </c>
      <c r="M6" s="24" t="s">
        <v>71</v>
      </c>
      <c r="N6" s="25" t="s">
        <v>84</v>
      </c>
      <c r="O6" s="43" t="s">
        <v>71</v>
      </c>
      <c r="P6" s="44" t="s">
        <v>85</v>
      </c>
      <c r="Q6" s="43" t="s">
        <v>71</v>
      </c>
      <c r="R6" s="44" t="s">
        <v>88</v>
      </c>
      <c r="S6" s="27" t="s">
        <v>75</v>
      </c>
      <c r="T6" s="28" t="s">
        <v>86</v>
      </c>
      <c r="U6" s="27" t="s">
        <v>75</v>
      </c>
      <c r="V6" s="28" t="s">
        <v>87</v>
      </c>
      <c r="W6" s="29" t="s">
        <v>124</v>
      </c>
      <c r="X6" s="30" t="s">
        <v>125</v>
      </c>
      <c r="Y6" s="37" t="s">
        <v>56</v>
      </c>
      <c r="Z6" s="4"/>
      <c r="AA6" t="str">
        <f t="shared" ref="AA6:AA14" si="0">CONCATENATE("| ",A6,B6," | ",C6,D6," | ",E6,F6," | ",G6,H6," | ",I6,J6," | ",K6,L6," | ",M6,N6," | ",O6,P6," | ",Q6,R6," | ",S6,T6," | ",U6,V6," | ",W6,X6," | ",Y6," | ")</f>
        <v xml:space="preserve">|   @#C0FFC0:**UR5DT8**\\ 0 --- 0    |   @#22EAE0: |   @#FFC0C0: **UL4DT4**\\ 0 --- 0     |  |   @#00A000: **UH4DT3**\\ 15 --- 10    |   @#FFA060: **UN5DT1**\\ 13 --- 5    |   @#A0C0FF: **UA1DT1**\\ 16 --- 11    |   @#A0C0FF: **UX1DTA**\\ 12 --- 12    |   @#A0C0FF: **UMADT2**\\ 18 --- 12    |   @#BB77FF: **TK2DT4**\\ 19 --- 14    |   @#BB77FF: **TK6DT2**\\ 21 --- 16    |   @#FFFF00:**TK9DT8**\\ 3 --- 2    |  :::  | </v>
      </c>
      <c r="AD6" t="s">
        <v>18</v>
      </c>
      <c r="AE6" t="s">
        <v>19</v>
      </c>
      <c r="AF6" t="s">
        <v>20</v>
      </c>
      <c r="AK6" t="s">
        <v>0</v>
      </c>
      <c r="AM6" s="1" t="s">
        <v>9</v>
      </c>
    </row>
    <row r="7" spans="1:39" ht="30" x14ac:dyDescent="0.25">
      <c r="A7" s="47" t="s">
        <v>65</v>
      </c>
      <c r="B7" s="11"/>
      <c r="C7" s="45" t="s">
        <v>73</v>
      </c>
      <c r="D7" s="11"/>
      <c r="E7" s="46" t="s">
        <v>64</v>
      </c>
      <c r="F7" s="42" t="s">
        <v>89</v>
      </c>
      <c r="G7" s="9"/>
      <c r="H7" s="15"/>
      <c r="I7" s="21" t="s">
        <v>82</v>
      </c>
      <c r="J7" s="14" t="s">
        <v>98</v>
      </c>
      <c r="K7" s="9" t="s">
        <v>67</v>
      </c>
      <c r="L7" s="17" t="s">
        <v>90</v>
      </c>
      <c r="M7" s="24" t="s">
        <v>71</v>
      </c>
      <c r="N7" s="25" t="s">
        <v>92</v>
      </c>
      <c r="O7" s="43" t="s">
        <v>71</v>
      </c>
      <c r="P7" s="44" t="s">
        <v>93</v>
      </c>
      <c r="Q7" s="43" t="s">
        <v>71</v>
      </c>
      <c r="R7" s="44" t="s">
        <v>95</v>
      </c>
      <c r="S7" s="27" t="s">
        <v>75</v>
      </c>
      <c r="T7" s="28" t="s">
        <v>94</v>
      </c>
      <c r="U7" s="32"/>
      <c r="V7" s="33"/>
      <c r="W7" s="31"/>
      <c r="X7" s="11"/>
      <c r="Y7" s="37" t="s">
        <v>56</v>
      </c>
      <c r="Z7" s="4"/>
      <c r="AA7" t="str">
        <f t="shared" si="0"/>
        <v xml:space="preserve">|   @#C0FFC0: |   @#22EAE0: |   @#FFC0C0: **UL5DT5**\\ 0 --- 0    |  |   @#00A000: **UH4DT4**\\ 16 --- 11    |   @#FFA060: **UN6DT1**\\ 14 --- 6    |   @#A0C0FF: **UA2DT2**\\ 17 --- 12    |   @#A0C0FF: **UX2DTA**\\ 12 --- 12    |   @#A0C0FF: **UM1DT3**\\ 18 --- 12    |   @#BB77FF: **TK3DT2**\\ 19 --- 14    |  |  |  :::  | </v>
      </c>
      <c r="AC7" t="s">
        <v>17</v>
      </c>
      <c r="AD7" t="s">
        <v>21</v>
      </c>
      <c r="AE7" t="s">
        <v>22</v>
      </c>
      <c r="AF7" s="5" t="s">
        <v>24</v>
      </c>
      <c r="AK7" t="s">
        <v>1</v>
      </c>
      <c r="AM7" s="1" t="s">
        <v>10</v>
      </c>
    </row>
    <row r="8" spans="1:39" ht="30" x14ac:dyDescent="0.25">
      <c r="A8" s="47" t="s">
        <v>65</v>
      </c>
      <c r="B8" s="12"/>
      <c r="C8" s="48" t="s">
        <v>73</v>
      </c>
      <c r="D8" s="12"/>
      <c r="E8" s="46" t="s">
        <v>64</v>
      </c>
      <c r="F8" s="42" t="s">
        <v>96</v>
      </c>
      <c r="G8" s="9"/>
      <c r="H8" s="15"/>
      <c r="I8" s="21" t="s">
        <v>82</v>
      </c>
      <c r="J8" s="14" t="s">
        <v>105</v>
      </c>
      <c r="K8" s="9" t="s">
        <v>67</v>
      </c>
      <c r="L8" s="17" t="s">
        <v>97</v>
      </c>
      <c r="M8" s="24" t="s">
        <v>71</v>
      </c>
      <c r="N8" s="25" t="s">
        <v>99</v>
      </c>
      <c r="O8" s="43" t="s">
        <v>71</v>
      </c>
      <c r="P8" s="44" t="s">
        <v>100</v>
      </c>
      <c r="Q8" s="43" t="s">
        <v>71</v>
      </c>
      <c r="R8" s="44" t="s">
        <v>103</v>
      </c>
      <c r="S8" s="27" t="s">
        <v>75</v>
      </c>
      <c r="T8" s="28" t="s">
        <v>101</v>
      </c>
      <c r="U8" s="34"/>
      <c r="V8" s="35"/>
      <c r="W8" s="23"/>
      <c r="X8" s="12"/>
      <c r="Y8" s="37" t="s">
        <v>56</v>
      </c>
      <c r="Z8" s="4"/>
      <c r="AA8" t="str">
        <f t="shared" si="0"/>
        <v xml:space="preserve">|   @#C0FFC0: |   @#22EAE0: |   @#FFC0C0: **UL5DT8**\\ 0 --- 0    |  |   @#00A000: **US2DT5**\\ 16 --- 11    |   @#FFA060: **UN7DT1**\\ 15 --- 7    |   @#A0C0FF: **UA3DT3**\\ 17 --- 12    |   @#A0C0FF: **UXADTB**\\ 12 --- 12    |   @#A0C0FF: **UM2DT3**\\ 18 --- 12    |   @#BB77FF: **TK3DT3**\\ 19 --- 14    |  |  |  :::  | </v>
      </c>
      <c r="AC8" t="s">
        <v>23</v>
      </c>
      <c r="AD8" t="s">
        <v>21</v>
      </c>
      <c r="AE8" t="s">
        <v>21</v>
      </c>
      <c r="AF8" s="5" t="s">
        <v>24</v>
      </c>
      <c r="AK8" t="s">
        <v>2</v>
      </c>
      <c r="AM8" s="1" t="s">
        <v>11</v>
      </c>
    </row>
    <row r="9" spans="1:39" ht="30" x14ac:dyDescent="0.25">
      <c r="A9" s="9"/>
      <c r="B9" s="12"/>
      <c r="C9" s="6"/>
      <c r="D9" s="12"/>
      <c r="G9" s="9"/>
      <c r="H9" s="15"/>
      <c r="I9" s="21" t="s">
        <v>82</v>
      </c>
      <c r="J9" s="14" t="s">
        <v>111</v>
      </c>
      <c r="K9" s="9" t="s">
        <v>67</v>
      </c>
      <c r="L9" s="17" t="s">
        <v>104</v>
      </c>
      <c r="M9" s="24" t="s">
        <v>71</v>
      </c>
      <c r="N9" s="25" t="s">
        <v>106</v>
      </c>
      <c r="O9" s="43" t="s">
        <v>71</v>
      </c>
      <c r="P9" s="44" t="s">
        <v>107</v>
      </c>
      <c r="Q9" s="43" t="s">
        <v>71</v>
      </c>
      <c r="R9" s="44" t="s">
        <v>109</v>
      </c>
      <c r="S9" s="27" t="s">
        <v>75</v>
      </c>
      <c r="T9" s="28" t="s">
        <v>108</v>
      </c>
      <c r="U9" s="34"/>
      <c r="V9" s="35"/>
      <c r="W9" s="23"/>
      <c r="X9" s="12"/>
      <c r="Y9" s="37" t="s">
        <v>56</v>
      </c>
      <c r="Z9" s="4"/>
      <c r="AA9" t="str">
        <f t="shared" si="0"/>
        <v xml:space="preserve">|  |  |  |  |   @#00A000: **US3DT6**\\ 16 --- 11    |   @#FFA060: **UCWDT1**\\ 14 --- 6    |   @#A0C0FF: **UA4DT5**\\ 17 --- 12    |   @#A0C0FF: **UX8DT3**\\ 12 --- 12    |   @#A0C0FF: **UM3DT3**\\ 18 --- 12    |   @#BB77FF: **TK3DT4**\\ 20 --- 15    |  |  |  :::  | </v>
      </c>
      <c r="AC9" t="s">
        <v>29</v>
      </c>
      <c r="AD9" t="s">
        <v>22</v>
      </c>
      <c r="AE9" t="s">
        <v>22</v>
      </c>
      <c r="AF9" s="5" t="s">
        <v>24</v>
      </c>
      <c r="AK9" t="s">
        <v>3</v>
      </c>
      <c r="AM9" s="1" t="s">
        <v>12</v>
      </c>
    </row>
    <row r="10" spans="1:39" ht="30" x14ac:dyDescent="0.25">
      <c r="A10" s="9"/>
      <c r="B10" s="12"/>
      <c r="C10" s="6"/>
      <c r="D10" s="12"/>
      <c r="G10" s="9"/>
      <c r="H10" s="15"/>
      <c r="I10" s="21" t="s">
        <v>82</v>
      </c>
      <c r="J10" s="14" t="s">
        <v>116</v>
      </c>
      <c r="K10" s="9" t="s">
        <v>67</v>
      </c>
      <c r="L10" s="17" t="s">
        <v>110</v>
      </c>
      <c r="M10" s="24" t="s">
        <v>71</v>
      </c>
      <c r="N10" s="25" t="s">
        <v>112</v>
      </c>
      <c r="O10" s="43" t="s">
        <v>71</v>
      </c>
      <c r="P10" s="44" t="s">
        <v>113</v>
      </c>
      <c r="Q10" s="26"/>
      <c r="R10" s="15"/>
      <c r="S10" s="27" t="s">
        <v>75</v>
      </c>
      <c r="T10" s="28" t="s">
        <v>114</v>
      </c>
      <c r="U10" s="23"/>
      <c r="V10" s="12"/>
      <c r="W10" s="23"/>
      <c r="X10" s="12"/>
      <c r="Y10" s="38" t="s">
        <v>56</v>
      </c>
      <c r="Z10" s="4"/>
      <c r="AA10" t="str">
        <f t="shared" si="0"/>
        <v xml:space="preserve">|  |  |  |  |   @#00A000: **US4DT6**\\ 16 --- 11    |   @#FFA060: **UCWDT2**\\ 15 --- 7   |   @#A0C0FF: **UT1DT0**/&lt;sup&gt;UM1 / TK&lt;/sup&gt;\\ 18 --- 13    |   @#A0C0FF: **UZADT1**\\ 12 --- 12    |  |   @#BB77FF: **TK4DT3**\\ 20 --- 17    |  |  |  :::  | </v>
      </c>
      <c r="AC10" t="s">
        <v>25</v>
      </c>
      <c r="AD10" s="5" t="s">
        <v>24</v>
      </c>
      <c r="AE10" s="5" t="s">
        <v>24</v>
      </c>
      <c r="AF10" t="s">
        <v>21</v>
      </c>
      <c r="AK10" t="s">
        <v>4</v>
      </c>
      <c r="AM10" s="1" t="s">
        <v>13</v>
      </c>
    </row>
    <row r="11" spans="1:39" ht="30" x14ac:dyDescent="0.25">
      <c r="A11" s="9"/>
      <c r="B11" s="12"/>
      <c r="C11" s="6"/>
      <c r="D11" s="12"/>
      <c r="G11" s="9"/>
      <c r="H11" s="15"/>
      <c r="I11" s="22"/>
      <c r="K11" s="9" t="s">
        <v>67</v>
      </c>
      <c r="L11" s="17" t="s">
        <v>115</v>
      </c>
      <c r="M11" s="24" t="s">
        <v>71</v>
      </c>
      <c r="N11" s="25" t="s">
        <v>117</v>
      </c>
      <c r="O11" s="43" t="s">
        <v>71</v>
      </c>
      <c r="P11" s="44" t="s">
        <v>118</v>
      </c>
      <c r="Q11" s="26"/>
      <c r="R11" s="15"/>
      <c r="S11" s="27" t="s">
        <v>75</v>
      </c>
      <c r="T11" s="28" t="s">
        <v>119</v>
      </c>
      <c r="U11" s="23"/>
      <c r="V11" s="12"/>
      <c r="W11" s="23"/>
      <c r="X11" s="12"/>
      <c r="Y11" s="38" t="s">
        <v>56</v>
      </c>
      <c r="Z11" s="4"/>
      <c r="AA11" t="str">
        <f t="shared" si="0"/>
        <v xml:space="preserve">|  |  |  |  |  |   @#FFA060: **UCWDT3**\\ 16 --- 7   |   @#A0C0FF: **UY2DT2**\\ 20 --- 15    |   @#A0C0FF: **UZ6DT1**\\ 12 --- 12    |  |   @#BB77FF: **TK7DT3**\\ 22 --- 15    |  |  |  :::  | </v>
      </c>
      <c r="AC11" t="s">
        <v>26</v>
      </c>
      <c r="AD11" s="5" t="s">
        <v>24</v>
      </c>
      <c r="AE11" t="s">
        <v>21</v>
      </c>
      <c r="AF11" s="5" t="s">
        <v>24</v>
      </c>
      <c r="AK11" t="s">
        <v>5</v>
      </c>
      <c r="AM11" s="1" t="s">
        <v>14</v>
      </c>
    </row>
    <row r="12" spans="1:39" ht="30" x14ac:dyDescent="0.25">
      <c r="A12" s="9"/>
      <c r="B12" s="12"/>
      <c r="C12" s="6"/>
      <c r="D12" s="12"/>
      <c r="E12" s="6"/>
      <c r="G12" s="9"/>
      <c r="H12" s="15"/>
      <c r="I12" s="23"/>
      <c r="J12" s="12"/>
      <c r="K12" s="9"/>
      <c r="L12" s="17"/>
      <c r="M12" s="43" t="s">
        <v>71</v>
      </c>
      <c r="N12" s="44" t="s">
        <v>120</v>
      </c>
      <c r="O12" s="23"/>
      <c r="P12" s="12"/>
      <c r="Q12" s="26"/>
      <c r="R12" s="15"/>
      <c r="S12" s="27" t="s">
        <v>75</v>
      </c>
      <c r="T12" s="28" t="s">
        <v>121</v>
      </c>
      <c r="U12" s="23"/>
      <c r="V12" s="12"/>
      <c r="W12" s="23"/>
      <c r="X12" s="12"/>
      <c r="Y12" s="38" t="s">
        <v>137</v>
      </c>
      <c r="Z12" s="4"/>
      <c r="AA12" t="str">
        <f t="shared" si="0"/>
        <v xml:space="preserve">|  |  |  |  |  |  |   @#A0C0FF: **UY6DT1**\\ 12 --- 12    |  |  |   @#BB77FF: **TK5DT1**\\ 20 --- 0    |  |  | ::: | </v>
      </c>
      <c r="AC12" t="s">
        <v>27</v>
      </c>
      <c r="AD12" t="s">
        <v>21</v>
      </c>
      <c r="AE12" s="5" t="s">
        <v>24</v>
      </c>
      <c r="AF12" s="5" t="s">
        <v>24</v>
      </c>
      <c r="AK12" t="s">
        <v>6</v>
      </c>
      <c r="AM12" s="1" t="s">
        <v>15</v>
      </c>
    </row>
    <row r="13" spans="1:39" x14ac:dyDescent="0.25">
      <c r="A13" s="9"/>
      <c r="B13" s="12" t="s">
        <v>134</v>
      </c>
      <c r="C13" s="6" t="s">
        <v>135</v>
      </c>
      <c r="D13" s="12"/>
      <c r="E13" s="6"/>
      <c r="F13" s="12" t="s">
        <v>136</v>
      </c>
      <c r="G13" s="9"/>
      <c r="H13" s="12" t="s">
        <v>134</v>
      </c>
      <c r="I13" s="23"/>
      <c r="J13" s="12" t="s">
        <v>135</v>
      </c>
      <c r="K13" s="9"/>
      <c r="L13" s="12" t="s">
        <v>136</v>
      </c>
      <c r="M13" s="23"/>
      <c r="N13" s="12" t="s">
        <v>134</v>
      </c>
      <c r="O13" s="23"/>
      <c r="P13" s="12" t="s">
        <v>135</v>
      </c>
      <c r="Q13" s="23"/>
      <c r="R13" s="12" t="s">
        <v>136</v>
      </c>
      <c r="S13" s="23"/>
      <c r="T13" s="12" t="s">
        <v>134</v>
      </c>
      <c r="U13" s="23"/>
      <c r="V13" s="12" t="s">
        <v>135</v>
      </c>
      <c r="W13" s="23"/>
      <c r="X13" s="12" t="s">
        <v>136</v>
      </c>
      <c r="Y13" s="38"/>
      <c r="Z13" s="4"/>
      <c r="AA13" t="str">
        <f>CONCATENATE("^  ",A13,B13,"  ^  ",C13,D13,"  ^  ",E13,F13,"  ^  ",G13,H13,"  ^  ",I13,J13,"  ^  ",K13,L13,"  ^  ",M13,N13,"  ^  ",O13,P13,"  ^  ",Q13,R13,"  ^  ",S13,T13,"  ^  ",U13,V13,"  ^  ",W13,X13,"  ^  ",Y13,"  ^ ")</f>
        <v xml:space="preserve">^  M1  ^  M2  ^  M3  ^  M1  ^  M2  ^  M3  ^  M1  ^  M2  ^  M3  ^  M1  ^  M2  ^  M3  ^    ^ </v>
      </c>
      <c r="AC13" t="s">
        <v>28</v>
      </c>
      <c r="AD13" t="s">
        <v>21</v>
      </c>
      <c r="AE13" s="5" t="s">
        <v>24</v>
      </c>
      <c r="AF13" t="s">
        <v>21</v>
      </c>
      <c r="AK13" t="s">
        <v>7</v>
      </c>
      <c r="AM13" s="1" t="s">
        <v>16</v>
      </c>
    </row>
    <row r="14" spans="1:39" x14ac:dyDescent="0.25">
      <c r="A14" s="9"/>
      <c r="B14" s="12">
        <v>2</v>
      </c>
      <c r="D14" s="6">
        <v>0</v>
      </c>
      <c r="F14" s="6">
        <v>4</v>
      </c>
      <c r="G14" s="12"/>
      <c r="H14" s="9" t="s">
        <v>129</v>
      </c>
      <c r="I14" s="23"/>
      <c r="J14" s="12">
        <v>7</v>
      </c>
      <c r="K14" s="12"/>
      <c r="L14" s="9">
        <v>7</v>
      </c>
      <c r="M14" s="23"/>
      <c r="N14" s="12">
        <v>8</v>
      </c>
      <c r="P14" s="13">
        <v>7</v>
      </c>
      <c r="Q14" s="23"/>
      <c r="R14" s="12">
        <v>5</v>
      </c>
      <c r="S14" s="23"/>
      <c r="T14" s="12">
        <v>8</v>
      </c>
      <c r="U14" s="23"/>
      <c r="V14" s="12">
        <v>2</v>
      </c>
      <c r="W14" s="23"/>
      <c r="X14" s="12">
        <v>2</v>
      </c>
      <c r="Y14" s="38" t="s">
        <v>60</v>
      </c>
      <c r="Z14" s="4"/>
      <c r="AA14" t="str">
        <f>CONCATENATE("|  ",A14,B14,"  |  ",C14,D14,"  |  ",E14,F14,"  |  ",G14,H14,"  |  ",I14,J14,"  |  ",K14,L14,"  |  ",M14,N14,"  |  ",O14,P14,"  |  ",Q14,R14,"  |  ",S14,T14,"  |  ",U14,V14,"  |  ",W14,X14,"  |  ",Y14,"  |  ")</f>
        <v xml:space="preserve">|  2  |  0  |  4  |  1  |  7  |  7  |  8  |  7  |  5  |  8  |  2  |  2  |    S: 52    |  </v>
      </c>
      <c r="AK14" t="s">
        <v>8</v>
      </c>
    </row>
    <row r="16" spans="1:39" x14ac:dyDescent="0.25">
      <c r="G16" s="9"/>
      <c r="H16" s="15"/>
      <c r="W16" s="40"/>
      <c r="X16" s="41"/>
    </row>
    <row r="17" spans="7:25" x14ac:dyDescent="0.25">
      <c r="G17" s="9"/>
      <c r="H17" s="15"/>
      <c r="J17" s="13" t="s">
        <v>35</v>
      </c>
      <c r="W17" s="40"/>
      <c r="X17" s="41"/>
    </row>
    <row r="18" spans="7:25" x14ac:dyDescent="0.25">
      <c r="G18" s="9"/>
      <c r="H18" s="15"/>
      <c r="W18" s="26"/>
      <c r="X18" s="15"/>
    </row>
    <row r="19" spans="7:25" x14ac:dyDescent="0.25">
      <c r="G19" s="9"/>
      <c r="H19" s="15"/>
      <c r="W19" s="26"/>
      <c r="X19" s="15"/>
    </row>
    <row r="20" spans="7:25" x14ac:dyDescent="0.25">
      <c r="G20" s="9"/>
      <c r="H20" s="15"/>
      <c r="W20" s="32"/>
      <c r="X20" s="33"/>
    </row>
    <row r="21" spans="7:25" x14ac:dyDescent="0.25">
      <c r="G21" s="9"/>
      <c r="H21" s="15"/>
      <c r="W21" s="34"/>
      <c r="X21" s="35"/>
    </row>
    <row r="22" spans="7:25" x14ac:dyDescent="0.25">
      <c r="G22" s="9"/>
      <c r="H22" s="15"/>
      <c r="W22" s="34"/>
      <c r="X22" s="35"/>
    </row>
    <row r="23" spans="7:25" x14ac:dyDescent="0.25">
      <c r="G23" s="9"/>
      <c r="H23" s="15"/>
      <c r="W23" s="34"/>
      <c r="X23" s="35"/>
    </row>
    <row r="24" spans="7:25" x14ac:dyDescent="0.25">
      <c r="G24" s="9"/>
      <c r="H24" s="35"/>
      <c r="W24" s="34"/>
      <c r="X24" s="35"/>
      <c r="Y24" s="39" t="s">
        <v>130</v>
      </c>
    </row>
    <row r="25" spans="7:25" x14ac:dyDescent="0.25">
      <c r="G25" s="35"/>
      <c r="H25" s="9"/>
      <c r="W25" s="34"/>
      <c r="X25" s="35"/>
    </row>
    <row r="26" spans="7:25" x14ac:dyDescent="0.25">
      <c r="W26" s="34"/>
      <c r="X26" s="35"/>
    </row>
    <row r="27" spans="7:25" x14ac:dyDescent="0.25">
      <c r="W27" s="34"/>
      <c r="X27" s="35"/>
    </row>
  </sheetData>
  <phoneticPr fontId="5" type="noConversion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"/>
  <sheetViews>
    <sheetView workbookViewId="0">
      <selection activeCell="M1" sqref="A1:M1"/>
    </sheetView>
  </sheetViews>
  <sheetFormatPr baseColWidth="10" defaultRowHeight="15" x14ac:dyDescent="0.25"/>
  <cols>
    <col min="2" max="2" width="81.140625" bestFit="1" customWidth="1"/>
    <col min="13" max="13" width="33.5703125" bestFit="1" customWidth="1"/>
  </cols>
  <sheetData>
    <row r="1" spans="2:13" x14ac:dyDescent="0.25">
      <c r="B1" t="s">
        <v>127</v>
      </c>
      <c r="M1" t="s">
        <v>128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"/>
  <sheetViews>
    <sheetView topLeftCell="D1" workbookViewId="0">
      <selection activeCell="J10" sqref="J10:K10"/>
    </sheetView>
  </sheetViews>
  <sheetFormatPr baseColWidth="10" defaultRowHeight="15" x14ac:dyDescent="0.25"/>
  <cols>
    <col min="1" max="1" width="81.140625" bestFit="1" customWidth="1"/>
    <col min="2" max="2" width="16.28515625" customWidth="1"/>
    <col min="3" max="3" width="20.7109375" bestFit="1" customWidth="1"/>
    <col min="4" max="4" width="11.5703125" bestFit="1" customWidth="1"/>
    <col min="5" max="6" width="22.7109375" bestFit="1" customWidth="1"/>
    <col min="7" max="8" width="22.140625" bestFit="1" customWidth="1"/>
    <col min="9" max="9" width="22.7109375" bestFit="1" customWidth="1"/>
    <col min="10" max="10" width="23" bestFit="1" customWidth="1"/>
    <col min="11" max="11" width="43.140625" bestFit="1" customWidth="1"/>
    <col min="12" max="12" width="23" bestFit="1" customWidth="1"/>
    <col min="13" max="13" width="33.85546875" bestFit="1" customWidth="1"/>
    <col min="14" max="14" width="23.28515625" bestFit="1" customWidth="1"/>
    <col min="15" max="15" width="23.140625" bestFit="1" customWidth="1"/>
    <col min="16" max="17" width="22.5703125" bestFit="1" customWidth="1"/>
    <col min="18" max="18" width="31" bestFit="1" customWidth="1"/>
    <col min="19" max="20" width="23.42578125" bestFit="1" customWidth="1"/>
    <col min="21" max="21" width="11.5703125" bestFit="1" customWidth="1"/>
    <col min="22" max="22" width="23.7109375" bestFit="1" customWidth="1"/>
    <col min="23" max="23" width="61.85546875" bestFit="1" customWidth="1"/>
    <col min="24" max="24" width="28.7109375" bestFit="1" customWidth="1"/>
  </cols>
  <sheetData>
    <row r="1" spans="1:25" x14ac:dyDescent="0.25">
      <c r="B1" t="s">
        <v>47</v>
      </c>
      <c r="M1" t="s">
        <v>48</v>
      </c>
    </row>
    <row r="2" spans="1:25" x14ac:dyDescent="0.25">
      <c r="A2" t="s">
        <v>49</v>
      </c>
      <c r="B2" t="s">
        <v>50</v>
      </c>
    </row>
    <row r="3" spans="1:25" x14ac:dyDescent="0.25">
      <c r="B3" t="s">
        <v>64</v>
      </c>
      <c r="C3" t="s">
        <v>62</v>
      </c>
      <c r="D3" t="s">
        <v>65</v>
      </c>
      <c r="E3" t="s">
        <v>66</v>
      </c>
      <c r="F3" t="s">
        <v>67</v>
      </c>
      <c r="G3" t="s">
        <v>68</v>
      </c>
      <c r="H3" t="s">
        <v>69</v>
      </c>
      <c r="I3" t="s">
        <v>70</v>
      </c>
      <c r="K3" t="s">
        <v>52</v>
      </c>
      <c r="L3" t="s">
        <v>71</v>
      </c>
      <c r="M3" t="s">
        <v>72</v>
      </c>
      <c r="N3" t="s">
        <v>73</v>
      </c>
      <c r="O3" t="s">
        <v>74</v>
      </c>
      <c r="P3" t="s">
        <v>75</v>
      </c>
      <c r="Q3" t="s">
        <v>76</v>
      </c>
      <c r="R3" t="s">
        <v>53</v>
      </c>
      <c r="T3" t="s">
        <v>75</v>
      </c>
      <c r="U3" t="s">
        <v>77</v>
      </c>
      <c r="V3" t="s">
        <v>73</v>
      </c>
      <c r="W3" t="s">
        <v>78</v>
      </c>
      <c r="X3" t="s">
        <v>54</v>
      </c>
      <c r="Y3" t="s">
        <v>51</v>
      </c>
    </row>
    <row r="4" spans="1:25" x14ac:dyDescent="0.25">
      <c r="B4" t="s">
        <v>64</v>
      </c>
      <c r="C4" t="s">
        <v>79</v>
      </c>
      <c r="D4" t="s">
        <v>65</v>
      </c>
      <c r="E4" t="s">
        <v>80</v>
      </c>
      <c r="F4" t="s">
        <v>67</v>
      </c>
      <c r="G4" t="s">
        <v>81</v>
      </c>
      <c r="I4" t="s">
        <v>51</v>
      </c>
      <c r="J4" t="s">
        <v>82</v>
      </c>
      <c r="K4" t="s">
        <v>83</v>
      </c>
      <c r="L4" t="s">
        <v>71</v>
      </c>
      <c r="M4" t="s">
        <v>84</v>
      </c>
      <c r="N4" t="s">
        <v>73</v>
      </c>
      <c r="O4" t="s">
        <v>85</v>
      </c>
      <c r="P4" t="s">
        <v>75</v>
      </c>
      <c r="Q4" t="s">
        <v>86</v>
      </c>
      <c r="R4" t="s">
        <v>55</v>
      </c>
      <c r="T4" t="s">
        <v>75</v>
      </c>
      <c r="U4" t="s">
        <v>87</v>
      </c>
      <c r="V4" t="s">
        <v>73</v>
      </c>
      <c r="W4" t="s">
        <v>88</v>
      </c>
      <c r="X4" t="s">
        <v>56</v>
      </c>
      <c r="Y4" t="s">
        <v>51</v>
      </c>
    </row>
    <row r="5" spans="1:25" x14ac:dyDescent="0.25">
      <c r="B5" t="s">
        <v>57</v>
      </c>
      <c r="C5" t="s">
        <v>51</v>
      </c>
      <c r="D5" t="s">
        <v>65</v>
      </c>
      <c r="E5" t="s">
        <v>89</v>
      </c>
      <c r="F5" t="s">
        <v>67</v>
      </c>
      <c r="G5" t="s">
        <v>90</v>
      </c>
      <c r="I5" t="s">
        <v>51</v>
      </c>
      <c r="J5" t="s">
        <v>82</v>
      </c>
      <c r="K5" t="s">
        <v>91</v>
      </c>
      <c r="L5" t="s">
        <v>71</v>
      </c>
      <c r="M5" t="s">
        <v>92</v>
      </c>
      <c r="N5" t="s">
        <v>73</v>
      </c>
      <c r="O5" t="s">
        <v>93</v>
      </c>
      <c r="P5" t="s">
        <v>75</v>
      </c>
      <c r="Q5" t="s">
        <v>94</v>
      </c>
      <c r="R5" t="s">
        <v>58</v>
      </c>
      <c r="S5" t="s">
        <v>51</v>
      </c>
      <c r="V5" t="s">
        <v>73</v>
      </c>
      <c r="W5" t="s">
        <v>95</v>
      </c>
      <c r="X5" t="s">
        <v>56</v>
      </c>
    </row>
    <row r="6" spans="1:25" x14ac:dyDescent="0.25">
      <c r="B6" t="s">
        <v>57</v>
      </c>
      <c r="C6" t="s">
        <v>51</v>
      </c>
      <c r="D6" t="s">
        <v>65</v>
      </c>
      <c r="E6" t="s">
        <v>96</v>
      </c>
      <c r="F6" t="s">
        <v>67</v>
      </c>
      <c r="G6" t="s">
        <v>97</v>
      </c>
      <c r="I6" t="s">
        <v>51</v>
      </c>
      <c r="J6" t="s">
        <v>82</v>
      </c>
      <c r="K6" t="s">
        <v>98</v>
      </c>
      <c r="L6" t="s">
        <v>71</v>
      </c>
      <c r="M6" t="s">
        <v>99</v>
      </c>
      <c r="N6" t="s">
        <v>73</v>
      </c>
      <c r="O6" t="s">
        <v>100</v>
      </c>
      <c r="P6" t="s">
        <v>75</v>
      </c>
      <c r="Q6" t="s">
        <v>101</v>
      </c>
      <c r="R6" t="s">
        <v>58</v>
      </c>
      <c r="S6" t="s">
        <v>51</v>
      </c>
      <c r="V6" t="s">
        <v>102</v>
      </c>
      <c r="W6" t="s">
        <v>103</v>
      </c>
      <c r="X6" t="s">
        <v>56</v>
      </c>
    </row>
    <row r="7" spans="1:25" x14ac:dyDescent="0.25">
      <c r="B7" t="s">
        <v>57</v>
      </c>
      <c r="C7" t="s">
        <v>51</v>
      </c>
      <c r="D7" t="s">
        <v>67</v>
      </c>
      <c r="E7" t="s">
        <v>104</v>
      </c>
      <c r="G7" t="s">
        <v>51</v>
      </c>
      <c r="J7" t="s">
        <v>82</v>
      </c>
      <c r="K7" t="s">
        <v>105</v>
      </c>
      <c r="L7" t="s">
        <v>71</v>
      </c>
      <c r="M7" t="s">
        <v>106</v>
      </c>
      <c r="N7" t="s">
        <v>73</v>
      </c>
      <c r="O7" t="s">
        <v>107</v>
      </c>
      <c r="P7" t="s">
        <v>75</v>
      </c>
      <c r="Q7" t="s">
        <v>108</v>
      </c>
      <c r="R7" t="s">
        <v>51</v>
      </c>
      <c r="S7" t="s">
        <v>51</v>
      </c>
      <c r="V7" t="s">
        <v>102</v>
      </c>
      <c r="W7" t="s">
        <v>109</v>
      </c>
      <c r="X7" t="s">
        <v>56</v>
      </c>
    </row>
    <row r="8" spans="1:25" x14ac:dyDescent="0.25">
      <c r="B8" t="s">
        <v>57</v>
      </c>
      <c r="C8" t="s">
        <v>51</v>
      </c>
      <c r="D8" t="s">
        <v>67</v>
      </c>
      <c r="E8" t="s">
        <v>110</v>
      </c>
      <c r="G8" t="s">
        <v>51</v>
      </c>
      <c r="J8" t="s">
        <v>82</v>
      </c>
      <c r="K8" t="s">
        <v>111</v>
      </c>
      <c r="L8" t="s">
        <v>71</v>
      </c>
      <c r="M8" t="s">
        <v>112</v>
      </c>
      <c r="N8" t="s">
        <v>73</v>
      </c>
      <c r="O8" t="s">
        <v>113</v>
      </c>
      <c r="P8" t="s">
        <v>75</v>
      </c>
      <c r="Q8" t="s">
        <v>114</v>
      </c>
      <c r="R8" t="s">
        <v>51</v>
      </c>
      <c r="S8" t="s">
        <v>51</v>
      </c>
      <c r="V8" t="s">
        <v>58</v>
      </c>
      <c r="X8" t="s">
        <v>56</v>
      </c>
    </row>
    <row r="9" spans="1:25" x14ac:dyDescent="0.25">
      <c r="B9" t="s">
        <v>57</v>
      </c>
      <c r="C9" t="s">
        <v>51</v>
      </c>
      <c r="D9" t="s">
        <v>67</v>
      </c>
      <c r="E9" t="s">
        <v>115</v>
      </c>
      <c r="G9" t="s">
        <v>51</v>
      </c>
      <c r="J9" t="s">
        <v>82</v>
      </c>
      <c r="K9" t="s">
        <v>116</v>
      </c>
      <c r="L9" t="s">
        <v>71</v>
      </c>
      <c r="M9" t="s">
        <v>117</v>
      </c>
      <c r="N9" t="s">
        <v>73</v>
      </c>
      <c r="O9" t="s">
        <v>118</v>
      </c>
      <c r="P9" t="s">
        <v>75</v>
      </c>
      <c r="Q9" t="s">
        <v>119</v>
      </c>
      <c r="R9" t="s">
        <v>51</v>
      </c>
      <c r="S9" t="s">
        <v>51</v>
      </c>
      <c r="V9" t="s">
        <v>58</v>
      </c>
      <c r="X9" t="s">
        <v>56</v>
      </c>
    </row>
    <row r="10" spans="1:25" x14ac:dyDescent="0.25">
      <c r="B10" t="s">
        <v>57</v>
      </c>
      <c r="C10" t="s">
        <v>51</v>
      </c>
      <c r="D10" t="s">
        <v>58</v>
      </c>
      <c r="E10" t="s">
        <v>58</v>
      </c>
      <c r="F10" t="s">
        <v>51</v>
      </c>
      <c r="G10" t="s">
        <v>57</v>
      </c>
      <c r="J10" t="s">
        <v>71</v>
      </c>
      <c r="K10" t="s">
        <v>120</v>
      </c>
      <c r="L10" t="s">
        <v>58</v>
      </c>
      <c r="O10" t="s">
        <v>51</v>
      </c>
      <c r="P10" t="s">
        <v>75</v>
      </c>
      <c r="Q10" t="s">
        <v>121</v>
      </c>
      <c r="R10" t="s">
        <v>56</v>
      </c>
      <c r="S10" t="s">
        <v>51</v>
      </c>
    </row>
    <row r="11" spans="1:25" x14ac:dyDescent="0.25">
      <c r="B11" t="s">
        <v>57</v>
      </c>
      <c r="C11" t="s">
        <v>51</v>
      </c>
      <c r="D11" t="s">
        <v>57</v>
      </c>
      <c r="E11" t="s">
        <v>52</v>
      </c>
      <c r="F11" t="s">
        <v>52</v>
      </c>
      <c r="G11" t="s">
        <v>57</v>
      </c>
      <c r="I11" t="s">
        <v>57</v>
      </c>
      <c r="J11" t="s">
        <v>57</v>
      </c>
      <c r="K11" t="s">
        <v>57</v>
      </c>
      <c r="L11" t="s">
        <v>57</v>
      </c>
      <c r="M11" t="s">
        <v>57</v>
      </c>
      <c r="N11" t="s">
        <v>59</v>
      </c>
      <c r="O11" t="s">
        <v>52</v>
      </c>
    </row>
    <row r="12" spans="1:25" x14ac:dyDescent="0.25">
      <c r="B12">
        <v>2</v>
      </c>
      <c r="C12">
        <v>0</v>
      </c>
      <c r="D12">
        <v>4</v>
      </c>
      <c r="E12">
        <v>7</v>
      </c>
      <c r="F12">
        <v>1</v>
      </c>
      <c r="G12">
        <v>7</v>
      </c>
      <c r="H12">
        <v>8</v>
      </c>
      <c r="I12">
        <v>7</v>
      </c>
      <c r="J12">
        <v>8</v>
      </c>
      <c r="K12">
        <v>2</v>
      </c>
      <c r="L12">
        <v>2</v>
      </c>
      <c r="M12">
        <v>5</v>
      </c>
      <c r="N12" t="s">
        <v>60</v>
      </c>
    </row>
    <row r="13" spans="1:25" x14ac:dyDescent="0.25">
      <c r="B13" t="s">
        <v>61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Tabelle1</vt:lpstr>
      <vt:lpstr>Tabelle4</vt:lpstr>
      <vt:lpstr>Tabelle3</vt:lpstr>
      <vt:lpstr>Tabelle3!Trafoaufteilung</vt:lpstr>
      <vt:lpstr>Tabelle4!Trafokopf</vt:lpstr>
    </vt:vector>
  </TitlesOfParts>
  <Company>GSI Helmholtzzentrum für Schwerionenforschung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Mueller, Carsten</dc:creator>
  <cp:lastModifiedBy>Mueller, Carsten</cp:lastModifiedBy>
  <dcterms:created xsi:type="dcterms:W3CDTF">2021-07-27T11:29:46Z</dcterms:created>
  <dcterms:modified xsi:type="dcterms:W3CDTF">2021-07-29T09:56:30Z</dcterms:modified>
</cp:coreProperties>
</file>