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kte\MAPS-2021\Bestellungen\"/>
    </mc:Choice>
  </mc:AlternateContent>
  <bookViews>
    <workbookView xWindow="0" yWindow="0" windowWidth="15750" windowHeight="9225"/>
  </bookViews>
  <sheets>
    <sheet name="Eingang" sheetId="1" r:id="rId1"/>
    <sheet name="Vertkettet f. Wiki" sheetId="2" r:id="rId2"/>
  </sheets>
  <definedNames>
    <definedName name="Gesamt" localSheetId="0">Eingang!$A$4:$X$38</definedName>
  </definedNames>
  <calcPr calcId="162913"/>
  <customWorkbookViews>
    <customWorkbookView name="Gesamtbestellung" guid="{491244C1-C703-4325-86A9-E86BF41D495C}" maximized="1" xWindow="1042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2" l="1"/>
  <c r="A35" i="2"/>
  <c r="A28" i="2"/>
  <c r="A29" i="2"/>
  <c r="A30" i="2"/>
  <c r="A31" i="2"/>
  <c r="A32" i="2"/>
  <c r="A33" i="2"/>
  <c r="A34" i="2"/>
  <c r="A27" i="2"/>
  <c r="A25" i="2"/>
  <c r="A26" i="2"/>
  <c r="R36" i="1"/>
  <c r="A24" i="2" l="1"/>
  <c r="A23" i="2"/>
  <c r="A22" i="2" l="1"/>
  <c r="A21" i="2"/>
  <c r="A20" i="2"/>
  <c r="A19" i="2"/>
  <c r="A18" i="2"/>
  <c r="A17" i="2"/>
  <c r="A16" i="2"/>
  <c r="A14" i="2"/>
  <c r="A13" i="2"/>
  <c r="A12" i="2"/>
  <c r="A11" i="2"/>
  <c r="A10" i="2"/>
  <c r="A9" i="2"/>
  <c r="A8" i="2"/>
  <c r="A7" i="2"/>
  <c r="A6" i="2"/>
  <c r="A5" i="2"/>
  <c r="F39" i="1"/>
  <c r="F40" i="1"/>
  <c r="F41" i="1"/>
  <c r="F42" i="1" l="1"/>
  <c r="A15" i="2" l="1"/>
  <c r="A4" i="2"/>
  <c r="A37" i="2" l="1"/>
  <c r="B42" i="2" l="1"/>
  <c r="B44" i="2"/>
</calcChain>
</file>

<file path=xl/connections.xml><?xml version="1.0" encoding="utf-8"?>
<connections xmlns="http://schemas.openxmlformats.org/spreadsheetml/2006/main">
  <connection id="1" name="Gesamt" type="6" refreshedVersion="6" background="1" saveData="1">
    <textPr codePage="65001" firstRow="3" sourceFile="D:\Projekte\MAPS-2021\Bestellungen\Gesamt.txt" decimal="," thousands="." tab="0" delimiter="@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<sst xmlns="http://schemas.openxmlformats.org/spreadsheetml/2006/main" count="776" uniqueCount="125">
  <si>
    <t xml:space="preserve">{{ :projects:maps21:best:pr089736-benachrichtigung_bestellanforderung_ist_vollstaendig_genehmigt_worden_-_pr89736_-_136-012320f_vp135-3-ah_1.777_38_eur_.pdf |PR89736}} </t>
  </si>
  <si>
    <t xml:space="preserve">Netzteil, Führungschienen  </t>
  </si>
  <si>
    <t xml:space="preserve">CM  </t>
  </si>
  <si>
    <t xml:space="preserve">{{ :projects:maps21:best:pr089842-benachrichtigung_bestellanforderung_ist_vollstaendig_genehmigt_worden_-_pr89842_-_hintere_z-schiene_alumin_254_35_eur_.pdf |PR89842}} </t>
  </si>
  <si>
    <t xml:space="preserve">Z-Schiene, Seitenteile, Frontplatte  </t>
  </si>
  <si>
    <t xml:space="preserve">Distrelec  </t>
  </si>
  <si>
    <t xml:space="preserve">CPLDs </t>
  </si>
  <si>
    <t xml:space="preserve">T.Hoffmann </t>
  </si>
  <si>
    <t xml:space="preserve">ELPRO\\ Bürklin  </t>
  </si>
  <si>
    <t xml:space="preserve"> </t>
  </si>
  <si>
    <t xml:space="preserve">{{ :projects:maps21:best:pr094006.pdf |PR94006}} </t>
  </si>
  <si>
    <t xml:space="preserve">Pmatrix, Pegelwandler, MDR-Buchse, Ac-Netzteil, Kanalüberw., 16polPfosten, 4xODER  </t>
  </si>
  <si>
    <t xml:space="preserve">RS </t>
  </si>
  <si>
    <t xml:space="preserve">{{ :projects:maps21:best:pr094163.pdf |PR94163}} </t>
  </si>
  <si>
    <t xml:space="preserve">100Ω-Puffer  </t>
  </si>
  <si>
    <t xml:space="preserve">{{ :projects:maps21:best:pr094173.pdf |PR94173}} </t>
  </si>
  <si>
    <t xml:space="preserve">Diverse Pfostenbuchsen und Stecker, MDR-Buchse, Drehcodierer, VG96pol männl., gew C  </t>
  </si>
  <si>
    <t xml:space="preserve">{{ :projects:maps21:best:pr094204.pdf |PR94204}} </t>
  </si>
  <si>
    <t xml:space="preserve">#EPA.00.250.NTN  </t>
  </si>
  <si>
    <t xml:space="preserve">{{ :projects:maps21:best:pr109470-rs_farnel_24.8.2022pdf.pdf |PR109470}} </t>
  </si>
  <si>
    <t xml:space="preserve">50Ω, MAX627  </t>
  </si>
  <si>
    <t xml:space="preserve">CM </t>
  </si>
  <si>
    <t xml:space="preserve">RS+FARNELL </t>
  </si>
  <si>
    <t xml:space="preserve">{{ :projects:maps21:best:pr109557-benachrichtigung_bestellanforderung_ist_vollstaendig_genehmigt_worden_-_pr109557_-_09032966862_96pol._fede_193_05_eur_.pdf |PR109557}} </t>
  </si>
  <si>
    <t xml:space="preserve">{{ :projects:maps21:best:wk_1676_-_wf_5973114.pdf |WK#1676-WF5973114}}  </t>
  </si>
  <si>
    <t xml:space="preserve">EPY.00.250.NTN  </t>
  </si>
  <si>
    <t>|</t>
  </si>
  <si>
    <t>^</t>
  </si>
  <si>
    <t xml:space="preserve"> Pos. </t>
  </si>
  <si>
    <t xml:space="preserve"> Art   </t>
  </si>
  <si>
    <t xml:space="preserve">Status((in Ariba))  </t>
  </si>
  <si>
    <t xml:space="preserve">Was </t>
  </si>
  <si>
    <t xml:space="preserve">Anforderer  </t>
  </si>
  <si>
    <t xml:space="preserve">Lieferant  </t>
  </si>
  <si>
    <t>Kosten</t>
  </si>
  <si>
    <t>voll-\\ ständig</t>
  </si>
  <si>
    <t>CM</t>
  </si>
  <si>
    <t>LEMO Deutschland</t>
  </si>
  <si>
    <t xml:space="preserve">Kosten </t>
  </si>
  <si>
    <t>Überrahmen, Platinenhalter</t>
  </si>
  <si>
    <t>REICHELT</t>
  </si>
  <si>
    <t>VG96pol. Typ C Schneidklemm HARTING #09 03 264 6828</t>
  </si>
  <si>
    <t xml:space="preserve">  Bestellt  </t>
  </si>
  <si>
    <t xml:space="preserve">  Erfasst  </t>
  </si>
  <si>
    <t xml:space="preserve">  In Bestellung  </t>
  </si>
  <si>
    <t xml:space="preserve">  Genehmigt  </t>
  </si>
  <si>
    <t>{{ :projects:maps21:best:PR110219.pdf |PR110219 }}</t>
  </si>
  <si>
    <t xml:space="preserve">{{ :projects:maps21:best:PR111462.pdf |PR111462 }}   </t>
  </si>
  <si>
    <t>FARNELL</t>
  </si>
  <si>
    <t>versch.</t>
  </si>
  <si>
    <t>{{ :projects:maps21:best:pr115309.pdf |PR115309}}</t>
  </si>
  <si>
    <t xml:space="preserve">  In der Erfassungsphase  </t>
  </si>
  <si>
    <t>{{ :projects:maps21:best:pr115500_-_keystone_7691_pc_screw_te_90_37_eur_.pdf |PR115500}}</t>
  </si>
  <si>
    <t>RC#</t>
  </si>
  <si>
    <t xml:space="preserve">  Eingereicht  </t>
  </si>
  <si>
    <t xml:space="preserve">  RC180563  </t>
  </si>
  <si>
    <t xml:space="preserve">   RC133442\\ RC133448  </t>
  </si>
  <si>
    <t xml:space="preserve">  RC140667\\ </t>
  </si>
  <si>
    <t xml:space="preserve">  RC140325\\ RC140568\\ RC140649\\ RC142844</t>
  </si>
  <si>
    <t xml:space="preserve">  RC141613\\ RC141752\\ RC144479</t>
  </si>
  <si>
    <t xml:space="preserve">  RC166393\\ RC167572</t>
  </si>
  <si>
    <t xml:space="preserve">@#EEEEFF: ARIBA </t>
  </si>
  <si>
    <t xml:space="preserve">@#FFEEEE: Easybanf   </t>
  </si>
  <si>
    <t xml:space="preserve"> @#EEFFEE: ✔  </t>
  </si>
  <si>
    <t>Screw Terminal + Versandt</t>
  </si>
  <si>
    <t>WK_573-\\ WK_y-Bürklin</t>
  </si>
  <si>
    <t>Platine "M21-SubDback-V1"</t>
  </si>
  <si>
    <t>MultiPCB</t>
  </si>
  <si>
    <t xml:space="preserve">  WK#2165 - WF#6049810</t>
  </si>
  <si>
    <t xml:space="preserve">Warenkorb\\ "PR" ARIBA\\ WK-"#"Easybanf  </t>
  </si>
  <si>
    <t xml:space="preserve">D-Sub, &lt;color /orange&gt;Flachband&lt;/color&gt;, 3,3V-Regler, Federleiste R 96pol., Zehnerdiode  </t>
  </si>
  <si>
    <t xml:space="preserve">@#C7A7A7: Lager  </t>
  </si>
  <si>
    <t>Modulschiene AB, H15,  &lt;del&gt;RJ45&lt;/del&gt;</t>
  </si>
  <si>
    <t>privat</t>
  </si>
  <si>
    <t>VG-Überrahmen 09 03 00 9962</t>
  </si>
  <si>
    <t>Mouser</t>
  </si>
  <si>
    <t xml:space="preserve"> BANF#</t>
  </si>
  <si>
    <t xml:space="preserve">  x  </t>
  </si>
  <si>
    <t>RC170365</t>
  </si>
  <si>
    <t>0081000125</t>
  </si>
  <si>
    <t>7110000233</t>
  </si>
  <si>
    <t>7110000366</t>
  </si>
  <si>
    <t>7110000369</t>
  </si>
  <si>
    <t>0081000267</t>
  </si>
  <si>
    <t>7110000881\\ 7110000882</t>
  </si>
  <si>
    <t>0081000525</t>
  </si>
  <si>
    <t>7110000960</t>
  </si>
  <si>
    <t>0081000540</t>
  </si>
  <si>
    <t>7110001115</t>
  </si>
  <si>
    <t>7110001105</t>
  </si>
  <si>
    <t>x</t>
  </si>
  <si>
    <t>4500210593</t>
  </si>
  <si>
    <t>2600000382</t>
  </si>
  <si>
    <t>{{ :projects:maps21:best:pr127773-rs.pdf |}}</t>
  </si>
  <si>
    <t>{{ :projects:maps21:best:pr127991-farnell.pdf |}}</t>
  </si>
  <si>
    <t>RS</t>
  </si>
  <si>
    <t>Eingereicht</t>
  </si>
  <si>
    <r>
      <rPr>
        <sz val="11"/>
        <color theme="1"/>
        <rFont val="Arial"/>
        <family val="2"/>
      </rPr>
      <t xml:space="preserve">  ∑</t>
    </r>
    <r>
      <rPr>
        <sz val="11"/>
        <color theme="1"/>
        <rFont val="Calibri"/>
        <family val="2"/>
      </rPr>
      <t xml:space="preserve">: </t>
    </r>
  </si>
  <si>
    <t>7110001572</t>
  </si>
  <si>
    <t>7110001570</t>
  </si>
  <si>
    <t>RC198793\\ RC197668</t>
  </si>
  <si>
    <t>__5 Pos.:__ INA188ID, Timer, 16pol-Pfostenwanne, Selektor-VG, Schraubkontakte</t>
  </si>
  <si>
    <t>__3 Pos.__: Komparator, Sicherungshalter, Netzwerkbuchse RJSSE-5380</t>
  </si>
  <si>
    <t xml:space="preserve">5000298218/2022/0001\\ </t>
  </si>
  <si>
    <t>Platine "M21-BackExtend-V1"</t>
  </si>
  <si>
    <t>Platine "M21-MDR-IO-V1"</t>
  </si>
  <si>
    <t>Platine "M21-DisplayContr-V1"</t>
  </si>
  <si>
    <t>Platine "M21-Front-V1"</t>
  </si>
  <si>
    <t>Platine "M21-Selektor-V1"</t>
  </si>
  <si>
    <t>WK_2917</t>
  </si>
  <si>
    <t>WK_2918</t>
  </si>
  <si>
    <t>WK_2919</t>
  </si>
  <si>
    <t>WK_2921</t>
  </si>
  <si>
    <t>WK_2922</t>
  </si>
  <si>
    <t xml:space="preserve">{{ :projects:maps21:best:WK_1787_-_WF_5986370.pdf |WK#1787-WF5986370}}  </t>
  </si>
  <si>
    <t>Erledigt</t>
  </si>
  <si>
    <t xml:space="preserve"> Erledigt  </t>
  </si>
  <si>
    <t>Ansicht: aktuell 90% alles drauf!</t>
  </si>
  <si>
    <t xml:space="preserve">VG96pol, 4,5mm, &lt;color /orange&gt;VG96pol 17 mm&lt;/color&gt;  </t>
  </si>
  <si>
    <t xml:space="preserve">&lt;color /orange&gt; //-&gt;5.10.22//&lt;/color&gt;\\  RC174427\\ RC174443\\ RC174445\\ RC174446    </t>
  </si>
  <si>
    <t>&lt;color /orange&gt;//-&gt;17.10.22//&lt;/color&gt;\\ RC177779</t>
  </si>
  <si>
    <t>OC11566\\ 3:RC198838\\ 2:RC198841</t>
  </si>
  <si>
    <t>&lt;color /orange&gt;-&gt; 25.11.&lt;/color&gt;\\ RC166782 </t>
  </si>
  <si>
    <t xml:space="preserve"> In Bestellung  </t>
  </si>
  <si>
    <t>Bestellnummer\\ Ariba-int./ext.\\ Easybanf-FAX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</si>
</sst>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8" fontId="0" fillId="0" borderId="0" xfId="0" applyNumberFormat="1"/>
    <xf numFmtId="0" fontId="0" fillId="2" borderId="0" xfId="0" applyFill="1"/>
    <xf numFmtId="0" fontId="0" fillId="3" borderId="0" xfId="0" applyFill="1"/>
    <xf numFmtId="164" fontId="0" fillId="3" borderId="0" xfId="0" applyNumberFormat="1" applyFill="1"/>
    <xf numFmtId="164" fontId="0" fillId="0" borderId="0" xfId="0" applyNumberFormat="1" applyAlignment="1">
      <alignment horizontal="right"/>
    </xf>
    <xf numFmtId="0" fontId="0" fillId="0" borderId="0" xfId="0" applyBorder="1"/>
    <xf numFmtId="164" fontId="0" fillId="0" borderId="0" xfId="0" applyNumberFormat="1" applyBorder="1" applyAlignment="1">
      <alignment horizontal="right"/>
    </xf>
    <xf numFmtId="0" fontId="0" fillId="4" borderId="0" xfId="0" applyFill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applyBorder="1" applyAlignment="1">
      <alignment horizontal="right"/>
    </xf>
    <xf numFmtId="0" fontId="0" fillId="5" borderId="0" xfId="0" quotePrefix="1" applyFill="1" applyBorder="1" applyAlignment="1">
      <alignment horizontal="right"/>
    </xf>
    <xf numFmtId="0" fontId="0" fillId="5" borderId="0" xfId="0" applyFill="1" applyAlignment="1">
      <alignment horizontal="right"/>
    </xf>
    <xf numFmtId="49" fontId="0" fillId="3" borderId="0" xfId="0" applyNumberFormat="1" applyFill="1"/>
    <xf numFmtId="49" fontId="0" fillId="0" borderId="0" xfId="0" applyNumberFormat="1"/>
    <xf numFmtId="49" fontId="0" fillId="2" borderId="0" xfId="0" applyNumberFormat="1" applyFill="1" applyBorder="1"/>
    <xf numFmtId="49" fontId="0" fillId="2" borderId="0" xfId="0" applyNumberFormat="1" applyFill="1"/>
    <xf numFmtId="0" fontId="0" fillId="4" borderId="0" xfId="0" applyFill="1" applyAlignment="1"/>
    <xf numFmtId="0" fontId="0" fillId="0" borderId="0" xfId="0" applyNumberFormat="1"/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2" fillId="2" borderId="0" xfId="0" applyFont="1" applyFill="1"/>
    <xf numFmtId="0" fontId="0" fillId="2" borderId="0" xfId="0" applyFill="1" applyAlignment="1">
      <alignment horizontal="center"/>
    </xf>
    <xf numFmtId="0" fontId="4" fillId="0" borderId="0" xfId="0" applyFont="1"/>
    <xf numFmtId="0" fontId="0" fillId="3" borderId="0" xfId="0" applyFill="1" applyAlignment="1">
      <alignment horizontal="right"/>
    </xf>
    <xf numFmtId="16" fontId="0" fillId="0" borderId="0" xfId="0" applyNumberFormat="1" applyAlignment="1">
      <alignment horizontal="right"/>
    </xf>
  </cellXfs>
  <cellStyles count="1">
    <cellStyle name="Standard" xfId="0" builtinId="0"/>
  </cellStyles>
  <dxfs count="3">
    <dxf>
      <font>
        <color theme="0"/>
      </font>
      <fill>
        <patternFill>
          <bgColor theme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Gesamt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tabSelected="1" zoomScale="90" zoomScaleNormal="90" workbookViewId="0">
      <pane xSplit="8" ySplit="3" topLeftCell="M4" activePane="bottomRight" state="frozen"/>
      <selection pane="topRight" activeCell="I1" sqref="I1"/>
      <selection pane="bottomLeft" activeCell="A4" sqref="A4"/>
      <selection pane="bottomRight" activeCell="Z17" sqref="Z17"/>
    </sheetView>
  </sheetViews>
  <sheetFormatPr baseColWidth="10" defaultRowHeight="15" x14ac:dyDescent="0.25"/>
  <cols>
    <col min="1" max="1" width="3.28515625" customWidth="1"/>
    <col min="2" max="2" width="5.5703125" customWidth="1"/>
    <col min="3" max="3" width="3.5703125" customWidth="1"/>
    <col min="4" max="4" width="10.140625" bestFit="1" customWidth="1"/>
    <col min="5" max="5" width="3.5703125" customWidth="1"/>
    <col min="6" max="6" width="24.42578125" customWidth="1"/>
    <col min="7" max="7" width="3.28515625" customWidth="1"/>
    <col min="8" max="8" width="39" customWidth="1"/>
    <col min="9" max="9" width="3.85546875" customWidth="1"/>
    <col min="10" max="10" width="11.85546875" bestFit="1" customWidth="1"/>
    <col min="11" max="11" width="4.42578125" customWidth="1"/>
    <col min="12" max="12" width="15.85546875" bestFit="1" customWidth="1"/>
    <col min="13" max="13" width="4.42578125" customWidth="1"/>
    <col min="14" max="14" width="15.85546875" bestFit="1" customWidth="1"/>
    <col min="15" max="15" width="4.140625" customWidth="1"/>
    <col min="16" max="16" width="12.140625" bestFit="1" customWidth="1"/>
    <col min="17" max="17" width="5.42578125" customWidth="1"/>
    <col min="18" max="18" width="17.5703125" customWidth="1"/>
    <col min="19" max="19" width="4.28515625" customWidth="1"/>
    <col min="20" max="20" width="22" customWidth="1"/>
    <col min="21" max="21" width="4.28515625" customWidth="1"/>
    <col min="22" max="22" width="22" customWidth="1"/>
    <col min="23" max="23" width="4" customWidth="1"/>
    <col min="24" max="24" width="7.140625" customWidth="1"/>
    <col min="25" max="25" width="4.42578125" customWidth="1"/>
  </cols>
  <sheetData>
    <row r="1" spans="1:25" x14ac:dyDescent="0.25">
      <c r="F1" s="26" t="s">
        <v>117</v>
      </c>
    </row>
    <row r="3" spans="1:25" s="2" customFormat="1" x14ac:dyDescent="0.25">
      <c r="A3" s="3" t="s">
        <v>27</v>
      </c>
      <c r="B3" s="3" t="s">
        <v>28</v>
      </c>
      <c r="C3" s="3" t="s">
        <v>27</v>
      </c>
      <c r="D3" s="3" t="s">
        <v>29</v>
      </c>
      <c r="E3" s="3" t="s">
        <v>27</v>
      </c>
      <c r="F3" s="3" t="s">
        <v>69</v>
      </c>
      <c r="G3" s="3" t="s">
        <v>27</v>
      </c>
      <c r="H3" s="3" t="s">
        <v>31</v>
      </c>
      <c r="I3" s="3" t="s">
        <v>27</v>
      </c>
      <c r="J3" s="3" t="s">
        <v>32</v>
      </c>
      <c r="K3" s="3" t="s">
        <v>27</v>
      </c>
      <c r="L3" s="16" t="s">
        <v>76</v>
      </c>
      <c r="M3" s="3" t="s">
        <v>27</v>
      </c>
      <c r="N3" s="16" t="s">
        <v>124</v>
      </c>
      <c r="O3" s="3" t="s">
        <v>27</v>
      </c>
      <c r="P3" s="3" t="s">
        <v>33</v>
      </c>
      <c r="Q3" s="3" t="s">
        <v>27</v>
      </c>
      <c r="R3" s="4" t="s">
        <v>34</v>
      </c>
      <c r="S3" s="3" t="s">
        <v>27</v>
      </c>
      <c r="T3" s="3" t="s">
        <v>30</v>
      </c>
      <c r="U3" s="3" t="s">
        <v>27</v>
      </c>
      <c r="V3" s="3" t="s">
        <v>53</v>
      </c>
      <c r="W3" s="3" t="s">
        <v>27</v>
      </c>
      <c r="X3" s="3" t="s">
        <v>35</v>
      </c>
      <c r="Y3" s="3" t="s">
        <v>27</v>
      </c>
    </row>
    <row r="4" spans="1:25" x14ac:dyDescent="0.25">
      <c r="A4" t="s">
        <v>26</v>
      </c>
      <c r="B4" s="9">
        <v>1</v>
      </c>
      <c r="C4" t="s">
        <v>26</v>
      </c>
      <c r="D4" s="12" t="s">
        <v>61</v>
      </c>
      <c r="E4" t="s">
        <v>26</v>
      </c>
      <c r="F4" s="10" t="s">
        <v>0</v>
      </c>
      <c r="G4" t="s">
        <v>26</v>
      </c>
      <c r="H4" t="s">
        <v>1</v>
      </c>
      <c r="I4" t="s">
        <v>26</v>
      </c>
      <c r="J4" t="s">
        <v>2</v>
      </c>
      <c r="K4" t="s">
        <v>26</v>
      </c>
      <c r="L4" s="17" t="s">
        <v>9</v>
      </c>
      <c r="M4" t="s">
        <v>26</v>
      </c>
      <c r="N4" s="17" t="s">
        <v>79</v>
      </c>
      <c r="O4" t="s">
        <v>26</v>
      </c>
      <c r="P4" s="12" t="s">
        <v>71</v>
      </c>
      <c r="Q4" t="s">
        <v>26</v>
      </c>
      <c r="R4" s="5">
        <v>1777.38</v>
      </c>
      <c r="S4" t="s">
        <v>26</v>
      </c>
      <c r="T4" t="s">
        <v>42</v>
      </c>
      <c r="U4" t="s">
        <v>26</v>
      </c>
      <c r="V4" s="10" t="s">
        <v>9</v>
      </c>
      <c r="W4" t="s">
        <v>26</v>
      </c>
      <c r="X4" s="10" t="s">
        <v>63</v>
      </c>
      <c r="Y4" t="s">
        <v>26</v>
      </c>
    </row>
    <row r="5" spans="1:25" x14ac:dyDescent="0.25">
      <c r="A5" t="s">
        <v>26</v>
      </c>
      <c r="B5" s="9">
        <v>2</v>
      </c>
      <c r="C5" t="s">
        <v>26</v>
      </c>
      <c r="D5" s="10" t="s">
        <v>61</v>
      </c>
      <c r="E5" t="s">
        <v>26</v>
      </c>
      <c r="F5" s="10" t="s">
        <v>3</v>
      </c>
      <c r="G5" t="s">
        <v>26</v>
      </c>
      <c r="H5" t="s">
        <v>4</v>
      </c>
      <c r="I5" t="s">
        <v>26</v>
      </c>
      <c r="J5" t="s">
        <v>2</v>
      </c>
      <c r="K5" t="s">
        <v>26</v>
      </c>
      <c r="L5" s="17" t="s">
        <v>9</v>
      </c>
      <c r="M5" t="s">
        <v>26</v>
      </c>
      <c r="N5" s="17" t="s">
        <v>80</v>
      </c>
      <c r="O5" t="s">
        <v>26</v>
      </c>
      <c r="P5" t="s">
        <v>5</v>
      </c>
      <c r="Q5" t="s">
        <v>26</v>
      </c>
      <c r="R5" s="5">
        <v>254.35</v>
      </c>
      <c r="S5" t="s">
        <v>26</v>
      </c>
      <c r="T5" t="s">
        <v>43</v>
      </c>
      <c r="U5" t="s">
        <v>26</v>
      </c>
      <c r="V5" s="10" t="s">
        <v>56</v>
      </c>
      <c r="W5" t="s">
        <v>26</v>
      </c>
      <c r="X5" s="10" t="s">
        <v>63</v>
      </c>
      <c r="Y5" t="s">
        <v>26</v>
      </c>
    </row>
    <row r="6" spans="1:25" x14ac:dyDescent="0.25">
      <c r="A6" t="s">
        <v>26</v>
      </c>
      <c r="B6" s="9">
        <v>3</v>
      </c>
      <c r="C6" t="s">
        <v>26</v>
      </c>
      <c r="D6" s="15" t="s">
        <v>62</v>
      </c>
      <c r="E6" t="s">
        <v>26</v>
      </c>
      <c r="F6" s="10" t="s">
        <v>65</v>
      </c>
      <c r="G6" t="s">
        <v>26</v>
      </c>
      <c r="H6" t="s">
        <v>6</v>
      </c>
      <c r="I6" t="s">
        <v>26</v>
      </c>
      <c r="J6" t="s">
        <v>7</v>
      </c>
      <c r="K6" t="s">
        <v>26</v>
      </c>
      <c r="L6" s="17" t="s">
        <v>92</v>
      </c>
      <c r="M6" t="s">
        <v>26</v>
      </c>
      <c r="N6" s="17" t="s">
        <v>91</v>
      </c>
      <c r="O6" t="s">
        <v>26</v>
      </c>
      <c r="P6" t="s">
        <v>8</v>
      </c>
      <c r="Q6" t="s">
        <v>26</v>
      </c>
      <c r="R6" s="5">
        <v>1365.3</v>
      </c>
      <c r="S6" t="s">
        <v>26</v>
      </c>
      <c r="T6" t="s">
        <v>116</v>
      </c>
      <c r="U6" t="s">
        <v>26</v>
      </c>
      <c r="V6" s="10" t="s">
        <v>9</v>
      </c>
      <c r="W6" t="s">
        <v>26</v>
      </c>
      <c r="X6" s="10" t="s">
        <v>63</v>
      </c>
      <c r="Y6" t="s">
        <v>26</v>
      </c>
    </row>
    <row r="7" spans="1:25" x14ac:dyDescent="0.25">
      <c r="A7" t="s">
        <v>26</v>
      </c>
      <c r="B7" s="9">
        <v>4</v>
      </c>
      <c r="C7" t="s">
        <v>26</v>
      </c>
      <c r="D7" s="10" t="s">
        <v>61</v>
      </c>
      <c r="E7" t="s">
        <v>26</v>
      </c>
      <c r="F7" s="10" t="s">
        <v>10</v>
      </c>
      <c r="G7" t="s">
        <v>26</v>
      </c>
      <c r="H7" t="s">
        <v>11</v>
      </c>
      <c r="I7" t="s">
        <v>26</v>
      </c>
      <c r="J7" t="s">
        <v>2</v>
      </c>
      <c r="K7" t="s">
        <v>26</v>
      </c>
      <c r="L7" s="17" t="s">
        <v>9</v>
      </c>
      <c r="M7" t="s">
        <v>26</v>
      </c>
      <c r="N7" s="17" t="s">
        <v>81</v>
      </c>
      <c r="O7" t="s">
        <v>26</v>
      </c>
      <c r="P7" t="s">
        <v>12</v>
      </c>
      <c r="Q7" t="s">
        <v>26</v>
      </c>
      <c r="R7" s="5">
        <v>564</v>
      </c>
      <c r="S7" t="s">
        <v>26</v>
      </c>
      <c r="T7" t="s">
        <v>43</v>
      </c>
      <c r="U7" t="s">
        <v>26</v>
      </c>
      <c r="V7" s="10" t="s">
        <v>58</v>
      </c>
      <c r="W7" t="s">
        <v>26</v>
      </c>
      <c r="X7" s="10" t="s">
        <v>63</v>
      </c>
      <c r="Y7" t="s">
        <v>26</v>
      </c>
    </row>
    <row r="8" spans="1:25" x14ac:dyDescent="0.25">
      <c r="A8" t="s">
        <v>26</v>
      </c>
      <c r="B8" s="9">
        <v>5</v>
      </c>
      <c r="C8" t="s">
        <v>26</v>
      </c>
      <c r="D8" s="10" t="s">
        <v>61</v>
      </c>
      <c r="E8" t="s">
        <v>26</v>
      </c>
      <c r="F8" s="10" t="s">
        <v>13</v>
      </c>
      <c r="G8" t="s">
        <v>26</v>
      </c>
      <c r="H8" t="s">
        <v>14</v>
      </c>
      <c r="I8" t="s">
        <v>26</v>
      </c>
      <c r="J8" t="s">
        <v>2</v>
      </c>
      <c r="K8" t="s">
        <v>26</v>
      </c>
      <c r="L8" s="17" t="s">
        <v>9</v>
      </c>
      <c r="M8" t="s">
        <v>26</v>
      </c>
      <c r="N8" s="17" t="s">
        <v>82</v>
      </c>
      <c r="O8" t="s">
        <v>26</v>
      </c>
      <c r="P8" t="s">
        <v>12</v>
      </c>
      <c r="Q8" t="s">
        <v>26</v>
      </c>
      <c r="R8" s="5">
        <v>902</v>
      </c>
      <c r="S8" t="s">
        <v>26</v>
      </c>
      <c r="T8" t="s">
        <v>43</v>
      </c>
      <c r="U8" t="s">
        <v>26</v>
      </c>
      <c r="V8" s="10" t="s">
        <v>57</v>
      </c>
      <c r="W8" t="s">
        <v>26</v>
      </c>
      <c r="X8" s="10" t="s">
        <v>63</v>
      </c>
      <c r="Y8" t="s">
        <v>26</v>
      </c>
    </row>
    <row r="9" spans="1:25" x14ac:dyDescent="0.25">
      <c r="A9" t="s">
        <v>26</v>
      </c>
      <c r="B9" s="9">
        <v>6</v>
      </c>
      <c r="C9" t="s">
        <v>26</v>
      </c>
      <c r="D9" s="10" t="s">
        <v>61</v>
      </c>
      <c r="E9" t="s">
        <v>26</v>
      </c>
      <c r="F9" s="10" t="s">
        <v>15</v>
      </c>
      <c r="G9" t="s">
        <v>26</v>
      </c>
      <c r="H9" t="s">
        <v>16</v>
      </c>
      <c r="I9" t="s">
        <v>26</v>
      </c>
      <c r="J9" t="s">
        <v>2</v>
      </c>
      <c r="K9" t="s">
        <v>26</v>
      </c>
      <c r="L9" s="17" t="s">
        <v>9</v>
      </c>
      <c r="M9" t="s">
        <v>26</v>
      </c>
      <c r="N9" s="17" t="s">
        <v>82</v>
      </c>
      <c r="O9" t="s">
        <v>26</v>
      </c>
      <c r="P9" t="s">
        <v>12</v>
      </c>
      <c r="Q9" t="s">
        <v>26</v>
      </c>
      <c r="R9" s="5">
        <v>43.54</v>
      </c>
      <c r="S9" t="s">
        <v>26</v>
      </c>
      <c r="T9" t="s">
        <v>43</v>
      </c>
      <c r="U9" t="s">
        <v>26</v>
      </c>
      <c r="V9" s="10" t="s">
        <v>59</v>
      </c>
      <c r="W9" t="s">
        <v>26</v>
      </c>
      <c r="X9" s="10" t="s">
        <v>63</v>
      </c>
      <c r="Y9" t="s">
        <v>26</v>
      </c>
    </row>
    <row r="10" spans="1:25" x14ac:dyDescent="0.25">
      <c r="A10" t="s">
        <v>26</v>
      </c>
      <c r="B10" s="9">
        <v>7</v>
      </c>
      <c r="C10" t="s">
        <v>26</v>
      </c>
      <c r="D10" s="10" t="s">
        <v>61</v>
      </c>
      <c r="E10" t="s">
        <v>26</v>
      </c>
      <c r="F10" s="10" t="s">
        <v>17</v>
      </c>
      <c r="G10" t="s">
        <v>26</v>
      </c>
      <c r="H10" t="s">
        <v>18</v>
      </c>
      <c r="I10" t="s">
        <v>26</v>
      </c>
      <c r="J10" t="s">
        <v>2</v>
      </c>
      <c r="K10" t="s">
        <v>26</v>
      </c>
      <c r="L10" s="17" t="s">
        <v>9</v>
      </c>
      <c r="M10" t="s">
        <v>26</v>
      </c>
      <c r="N10" s="17" t="s">
        <v>83</v>
      </c>
      <c r="O10" t="s">
        <v>26</v>
      </c>
      <c r="P10" s="12" t="s">
        <v>71</v>
      </c>
      <c r="Q10" t="s">
        <v>26</v>
      </c>
      <c r="R10" s="5">
        <v>1041.5999999999999</v>
      </c>
      <c r="S10" t="s">
        <v>26</v>
      </c>
      <c r="T10" t="s">
        <v>42</v>
      </c>
      <c r="U10" t="s">
        <v>26</v>
      </c>
      <c r="V10" s="10" t="s">
        <v>9</v>
      </c>
      <c r="W10" t="s">
        <v>26</v>
      </c>
      <c r="X10" s="10" t="s">
        <v>63</v>
      </c>
      <c r="Y10" t="s">
        <v>26</v>
      </c>
    </row>
    <row r="11" spans="1:25" x14ac:dyDescent="0.25">
      <c r="A11" t="s">
        <v>26</v>
      </c>
      <c r="B11" s="9">
        <v>8</v>
      </c>
      <c r="C11" t="s">
        <v>26</v>
      </c>
      <c r="D11" s="10" t="s">
        <v>61</v>
      </c>
      <c r="E11" t="s">
        <v>26</v>
      </c>
      <c r="F11" s="10" t="s">
        <v>19</v>
      </c>
      <c r="G11" t="s">
        <v>26</v>
      </c>
      <c r="H11" t="s">
        <v>20</v>
      </c>
      <c r="I11" t="s">
        <v>26</v>
      </c>
      <c r="J11" t="s">
        <v>21</v>
      </c>
      <c r="K11" t="s">
        <v>26</v>
      </c>
      <c r="L11" s="17" t="s">
        <v>9</v>
      </c>
      <c r="M11" t="s">
        <v>26</v>
      </c>
      <c r="N11" s="17" t="s">
        <v>84</v>
      </c>
      <c r="O11" t="s">
        <v>26</v>
      </c>
      <c r="P11" t="s">
        <v>22</v>
      </c>
      <c r="Q11" t="s">
        <v>26</v>
      </c>
      <c r="R11" s="5">
        <v>857.51</v>
      </c>
      <c r="S11" t="s">
        <v>26</v>
      </c>
      <c r="T11" t="s">
        <v>43</v>
      </c>
      <c r="U11" t="s">
        <v>26</v>
      </c>
      <c r="V11" s="10" t="s">
        <v>60</v>
      </c>
      <c r="W11" t="s">
        <v>26</v>
      </c>
      <c r="X11" s="10" t="s">
        <v>63</v>
      </c>
      <c r="Y11" t="s">
        <v>26</v>
      </c>
    </row>
    <row r="12" spans="1:25" x14ac:dyDescent="0.25">
      <c r="A12" t="s">
        <v>26</v>
      </c>
      <c r="B12" s="9">
        <v>9</v>
      </c>
      <c r="C12" t="s">
        <v>26</v>
      </c>
      <c r="D12" s="10" t="s">
        <v>61</v>
      </c>
      <c r="E12" t="s">
        <v>26</v>
      </c>
      <c r="F12" s="10" t="s">
        <v>23</v>
      </c>
      <c r="G12" t="s">
        <v>26</v>
      </c>
      <c r="H12" t="s">
        <v>118</v>
      </c>
      <c r="I12" t="s">
        <v>26</v>
      </c>
      <c r="J12" t="s">
        <v>21</v>
      </c>
      <c r="K12" t="s">
        <v>26</v>
      </c>
      <c r="L12" s="17" t="s">
        <v>9</v>
      </c>
      <c r="M12" t="s">
        <v>26</v>
      </c>
      <c r="N12" s="17" t="s">
        <v>85</v>
      </c>
      <c r="O12" t="s">
        <v>26</v>
      </c>
      <c r="P12" s="12" t="s">
        <v>71</v>
      </c>
      <c r="Q12" t="s">
        <v>26</v>
      </c>
      <c r="R12" s="5">
        <v>193.85</v>
      </c>
      <c r="S12" t="s">
        <v>26</v>
      </c>
      <c r="T12" t="s">
        <v>42</v>
      </c>
      <c r="U12" t="s">
        <v>26</v>
      </c>
      <c r="V12" s="10" t="s">
        <v>122</v>
      </c>
      <c r="W12" t="s">
        <v>26</v>
      </c>
      <c r="X12" s="10" t="s">
        <v>9</v>
      </c>
      <c r="Y12" t="s">
        <v>26</v>
      </c>
    </row>
    <row r="13" spans="1:25" x14ac:dyDescent="0.25">
      <c r="A13" t="s">
        <v>26</v>
      </c>
      <c r="B13" s="9">
        <v>10</v>
      </c>
      <c r="C13" t="s">
        <v>26</v>
      </c>
      <c r="D13" s="10" t="s">
        <v>61</v>
      </c>
      <c r="E13" t="s">
        <v>26</v>
      </c>
      <c r="F13" s="10" t="s">
        <v>46</v>
      </c>
      <c r="G13" t="s">
        <v>26</v>
      </c>
      <c r="H13" t="s">
        <v>70</v>
      </c>
      <c r="I13" t="s">
        <v>26</v>
      </c>
      <c r="J13" t="s">
        <v>21</v>
      </c>
      <c r="K13" t="s">
        <v>26</v>
      </c>
      <c r="L13" s="17" t="s">
        <v>9</v>
      </c>
      <c r="M13" t="s">
        <v>26</v>
      </c>
      <c r="N13" s="17" t="s">
        <v>86</v>
      </c>
      <c r="O13" t="s">
        <v>26</v>
      </c>
      <c r="P13" t="s">
        <v>12</v>
      </c>
      <c r="Q13" t="s">
        <v>26</v>
      </c>
      <c r="R13" s="5">
        <v>713.61</v>
      </c>
      <c r="S13" t="s">
        <v>26</v>
      </c>
      <c r="T13" t="s">
        <v>51</v>
      </c>
      <c r="U13" t="s">
        <v>26</v>
      </c>
      <c r="V13" s="10" t="s">
        <v>119</v>
      </c>
      <c r="W13" t="s">
        <v>26</v>
      </c>
      <c r="X13" s="10" t="s">
        <v>9</v>
      </c>
      <c r="Y13" t="s">
        <v>26</v>
      </c>
    </row>
    <row r="14" spans="1:25" x14ac:dyDescent="0.25">
      <c r="A14" s="2" t="s">
        <v>27</v>
      </c>
      <c r="B14" s="2" t="s">
        <v>28</v>
      </c>
      <c r="C14" s="2" t="s">
        <v>27</v>
      </c>
      <c r="D14" s="11" t="s">
        <v>29</v>
      </c>
      <c r="E14" s="2" t="s">
        <v>27</v>
      </c>
      <c r="F14" s="27" t="s">
        <v>69</v>
      </c>
      <c r="G14" s="2" t="s">
        <v>27</v>
      </c>
      <c r="H14" s="2" t="s">
        <v>31</v>
      </c>
      <c r="I14" s="2" t="s">
        <v>27</v>
      </c>
      <c r="J14" s="2" t="s">
        <v>32</v>
      </c>
      <c r="K14" s="2" t="s">
        <v>27</v>
      </c>
      <c r="L14" s="18" t="s">
        <v>76</v>
      </c>
      <c r="M14" s="2" t="s">
        <v>27</v>
      </c>
      <c r="N14" s="19" t="s">
        <v>124</v>
      </c>
      <c r="O14" s="2" t="s">
        <v>27</v>
      </c>
      <c r="P14" s="2" t="s">
        <v>33</v>
      </c>
      <c r="Q14" s="2" t="s">
        <v>27</v>
      </c>
      <c r="R14" s="2" t="s">
        <v>38</v>
      </c>
      <c r="S14" s="2" t="s">
        <v>27</v>
      </c>
      <c r="T14" s="2" t="s">
        <v>30</v>
      </c>
      <c r="U14" s="2" t="s">
        <v>27</v>
      </c>
      <c r="V14" s="11"/>
      <c r="W14" s="2" t="s">
        <v>27</v>
      </c>
      <c r="X14" s="11" t="s">
        <v>35</v>
      </c>
      <c r="Y14" s="2" t="s">
        <v>27</v>
      </c>
    </row>
    <row r="15" spans="1:25" x14ac:dyDescent="0.25">
      <c r="A15" t="s">
        <v>26</v>
      </c>
      <c r="B15">
        <v>11</v>
      </c>
      <c r="C15" t="s">
        <v>26</v>
      </c>
      <c r="D15" s="10" t="s">
        <v>61</v>
      </c>
      <c r="E15" t="s">
        <v>26</v>
      </c>
      <c r="F15" s="10" t="s">
        <v>47</v>
      </c>
      <c r="G15" t="s">
        <v>26</v>
      </c>
      <c r="H15" t="s">
        <v>39</v>
      </c>
      <c r="I15" t="s">
        <v>26</v>
      </c>
      <c r="J15" t="s">
        <v>36</v>
      </c>
      <c r="K15" t="s">
        <v>26</v>
      </c>
      <c r="L15" s="17" t="s">
        <v>9</v>
      </c>
      <c r="M15" t="s">
        <v>26</v>
      </c>
      <c r="N15" s="17" t="s">
        <v>87</v>
      </c>
      <c r="O15" t="s">
        <v>26</v>
      </c>
      <c r="P15" s="12" t="s">
        <v>71</v>
      </c>
      <c r="Q15" t="s">
        <v>26</v>
      </c>
      <c r="R15" s="5">
        <v>94.65</v>
      </c>
      <c r="S15" t="s">
        <v>26</v>
      </c>
      <c r="T15" t="s">
        <v>45</v>
      </c>
      <c r="U15" t="s">
        <v>26</v>
      </c>
      <c r="V15" s="10" t="s">
        <v>78</v>
      </c>
      <c r="W15" t="s">
        <v>26</v>
      </c>
      <c r="X15" s="10" t="s">
        <v>63</v>
      </c>
      <c r="Y15" t="s">
        <v>26</v>
      </c>
    </row>
    <row r="16" spans="1:25" x14ac:dyDescent="0.25">
      <c r="A16" s="6" t="s">
        <v>26</v>
      </c>
      <c r="B16" s="6">
        <v>12</v>
      </c>
      <c r="C16" s="6" t="s">
        <v>26</v>
      </c>
      <c r="D16" s="14" t="s">
        <v>62</v>
      </c>
      <c r="E16" s="6" t="s">
        <v>26</v>
      </c>
      <c r="F16" s="13" t="s">
        <v>24</v>
      </c>
      <c r="G16" s="6" t="s">
        <v>26</v>
      </c>
      <c r="H16" s="6" t="s">
        <v>25</v>
      </c>
      <c r="I16" s="6" t="s">
        <v>26</v>
      </c>
      <c r="J16" s="6" t="s">
        <v>2</v>
      </c>
      <c r="K16" s="6" t="s">
        <v>26</v>
      </c>
      <c r="L16" s="23">
        <v>2600001361</v>
      </c>
      <c r="M16" s="6" t="s">
        <v>26</v>
      </c>
      <c r="N16" s="17">
        <v>4500211893</v>
      </c>
      <c r="O16" s="6" t="s">
        <v>26</v>
      </c>
      <c r="P16" s="6" t="s">
        <v>37</v>
      </c>
      <c r="Q16" t="s">
        <v>26</v>
      </c>
      <c r="R16" s="7">
        <v>1071</v>
      </c>
      <c r="S16" t="s">
        <v>26</v>
      </c>
      <c r="T16" t="s">
        <v>116</v>
      </c>
      <c r="U16" t="s">
        <v>26</v>
      </c>
      <c r="V16" s="28">
        <v>44847</v>
      </c>
      <c r="W16" s="6" t="s">
        <v>26</v>
      </c>
      <c r="X16" s="10" t="s">
        <v>63</v>
      </c>
      <c r="Y16" s="6" t="s">
        <v>26</v>
      </c>
    </row>
    <row r="17" spans="1:25" x14ac:dyDescent="0.25">
      <c r="A17" t="s">
        <v>26</v>
      </c>
      <c r="B17">
        <v>13</v>
      </c>
      <c r="C17" t="s">
        <v>26</v>
      </c>
      <c r="D17" s="15" t="s">
        <v>62</v>
      </c>
      <c r="E17" t="s">
        <v>26</v>
      </c>
      <c r="F17" s="10" t="s">
        <v>114</v>
      </c>
      <c r="G17" t="s">
        <v>26</v>
      </c>
      <c r="H17" t="s">
        <v>41</v>
      </c>
      <c r="I17" t="s">
        <v>26</v>
      </c>
      <c r="J17" t="s">
        <v>2</v>
      </c>
      <c r="K17" t="s">
        <v>26</v>
      </c>
      <c r="L17" s="23">
        <v>2600001492</v>
      </c>
      <c r="M17" t="s">
        <v>26</v>
      </c>
      <c r="N17" s="17">
        <v>4500211889</v>
      </c>
      <c r="O17" t="s">
        <v>26</v>
      </c>
      <c r="P17" t="s">
        <v>40</v>
      </c>
      <c r="Q17" t="s">
        <v>26</v>
      </c>
      <c r="R17" s="5">
        <v>84</v>
      </c>
      <c r="S17" t="s">
        <v>26</v>
      </c>
      <c r="T17" t="s">
        <v>116</v>
      </c>
      <c r="U17" t="s">
        <v>26</v>
      </c>
      <c r="V17" s="10" t="s">
        <v>103</v>
      </c>
      <c r="W17" t="s">
        <v>26</v>
      </c>
      <c r="X17" s="10" t="s">
        <v>63</v>
      </c>
      <c r="Y17" t="s">
        <v>26</v>
      </c>
    </row>
    <row r="18" spans="1:25" x14ac:dyDescent="0.25">
      <c r="A18" t="s">
        <v>26</v>
      </c>
      <c r="B18" s="6">
        <v>14</v>
      </c>
      <c r="C18" t="s">
        <v>26</v>
      </c>
      <c r="D18" s="10" t="s">
        <v>61</v>
      </c>
      <c r="E18" t="s">
        <v>26</v>
      </c>
      <c r="F18" s="10" t="s">
        <v>50</v>
      </c>
      <c r="G18" t="s">
        <v>26</v>
      </c>
      <c r="H18" t="s">
        <v>72</v>
      </c>
      <c r="I18" t="s">
        <v>26</v>
      </c>
      <c r="J18" t="s">
        <v>2</v>
      </c>
      <c r="K18" t="s">
        <v>26</v>
      </c>
      <c r="L18" s="23" t="s">
        <v>9</v>
      </c>
      <c r="M18" t="s">
        <v>26</v>
      </c>
      <c r="N18" s="17" t="s">
        <v>88</v>
      </c>
      <c r="O18" t="s">
        <v>26</v>
      </c>
      <c r="P18" t="s">
        <v>49</v>
      </c>
      <c r="Q18" t="s">
        <v>26</v>
      </c>
      <c r="R18" s="5">
        <v>196.45</v>
      </c>
      <c r="S18" t="s">
        <v>26</v>
      </c>
      <c r="T18" t="s">
        <v>54</v>
      </c>
      <c r="U18" t="s">
        <v>26</v>
      </c>
      <c r="V18" s="10" t="s">
        <v>55</v>
      </c>
      <c r="W18" t="s">
        <v>26</v>
      </c>
      <c r="X18" s="10" t="s">
        <v>63</v>
      </c>
      <c r="Y18" t="s">
        <v>26</v>
      </c>
    </row>
    <row r="19" spans="1:25" x14ac:dyDescent="0.25">
      <c r="A19" t="s">
        <v>26</v>
      </c>
      <c r="B19">
        <v>15</v>
      </c>
      <c r="C19" t="s">
        <v>26</v>
      </c>
      <c r="D19" s="10" t="s">
        <v>61</v>
      </c>
      <c r="E19" t="s">
        <v>26</v>
      </c>
      <c r="F19" s="10" t="s">
        <v>52</v>
      </c>
      <c r="G19" t="s">
        <v>26</v>
      </c>
      <c r="H19" t="s">
        <v>64</v>
      </c>
      <c r="I19" t="s">
        <v>26</v>
      </c>
      <c r="J19" t="s">
        <v>2</v>
      </c>
      <c r="K19" t="s">
        <v>26</v>
      </c>
      <c r="L19" s="23" t="s">
        <v>9</v>
      </c>
      <c r="M19" t="s">
        <v>26</v>
      </c>
      <c r="N19" s="17" t="s">
        <v>89</v>
      </c>
      <c r="O19" t="s">
        <v>26</v>
      </c>
      <c r="P19" t="s">
        <v>48</v>
      </c>
      <c r="Q19" t="s">
        <v>26</v>
      </c>
      <c r="R19" s="5">
        <v>95</v>
      </c>
      <c r="S19" t="s">
        <v>26</v>
      </c>
      <c r="T19" t="s">
        <v>45</v>
      </c>
      <c r="U19" t="s">
        <v>26</v>
      </c>
      <c r="V19" s="10" t="s">
        <v>120</v>
      </c>
      <c r="W19" t="s">
        <v>26</v>
      </c>
      <c r="X19" s="10" t="s">
        <v>9</v>
      </c>
      <c r="Y19" t="s">
        <v>26</v>
      </c>
    </row>
    <row r="20" spans="1:25" x14ac:dyDescent="0.25">
      <c r="A20" t="s">
        <v>26</v>
      </c>
      <c r="B20">
        <v>16</v>
      </c>
      <c r="C20" t="s">
        <v>26</v>
      </c>
      <c r="D20" s="15" t="s">
        <v>62</v>
      </c>
      <c r="E20" t="s">
        <v>26</v>
      </c>
      <c r="F20" s="10" t="s">
        <v>68</v>
      </c>
      <c r="G20" t="s">
        <v>26</v>
      </c>
      <c r="H20" t="s">
        <v>66</v>
      </c>
      <c r="I20" t="s">
        <v>26</v>
      </c>
      <c r="J20" t="s">
        <v>2</v>
      </c>
      <c r="K20" t="s">
        <v>26</v>
      </c>
      <c r="L20" s="23">
        <v>2600001835</v>
      </c>
      <c r="M20" t="s">
        <v>26</v>
      </c>
      <c r="N20" s="17" t="s">
        <v>9</v>
      </c>
      <c r="O20" t="s">
        <v>26</v>
      </c>
      <c r="P20" t="s">
        <v>67</v>
      </c>
      <c r="Q20" t="s">
        <v>26</v>
      </c>
      <c r="R20" s="5">
        <v>273.7</v>
      </c>
      <c r="S20" t="s">
        <v>26</v>
      </c>
      <c r="T20" t="s">
        <v>44</v>
      </c>
      <c r="U20" t="s">
        <v>26</v>
      </c>
      <c r="V20" s="10" t="s">
        <v>9</v>
      </c>
      <c r="W20" t="s">
        <v>26</v>
      </c>
      <c r="X20" s="10" t="s">
        <v>9</v>
      </c>
      <c r="Y20" t="s">
        <v>26</v>
      </c>
    </row>
    <row r="21" spans="1:25" x14ac:dyDescent="0.25">
      <c r="A21" t="s">
        <v>26</v>
      </c>
      <c r="B21">
        <v>17</v>
      </c>
      <c r="C21" t="s">
        <v>26</v>
      </c>
      <c r="D21" s="10" t="s">
        <v>73</v>
      </c>
      <c r="E21" t="s">
        <v>26</v>
      </c>
      <c r="F21" s="10" t="s">
        <v>9</v>
      </c>
      <c r="G21" t="s">
        <v>26</v>
      </c>
      <c r="H21" t="s">
        <v>74</v>
      </c>
      <c r="I21" t="s">
        <v>26</v>
      </c>
      <c r="J21" t="s">
        <v>2</v>
      </c>
      <c r="K21" t="s">
        <v>26</v>
      </c>
      <c r="L21" s="17" t="s">
        <v>77</v>
      </c>
      <c r="M21" t="s">
        <v>26</v>
      </c>
      <c r="N21" s="17" t="s">
        <v>90</v>
      </c>
      <c r="O21" t="s">
        <v>26</v>
      </c>
      <c r="P21" t="s">
        <v>75</v>
      </c>
      <c r="Q21" t="s">
        <v>26</v>
      </c>
      <c r="R21" s="5">
        <v>73.42</v>
      </c>
      <c r="S21" t="s">
        <v>26</v>
      </c>
      <c r="T21" t="s">
        <v>115</v>
      </c>
      <c r="U21" t="s">
        <v>26</v>
      </c>
      <c r="V21" s="10" t="s">
        <v>9</v>
      </c>
      <c r="W21" t="s">
        <v>26</v>
      </c>
      <c r="X21" s="10" t="s">
        <v>63</v>
      </c>
      <c r="Y21" t="s">
        <v>26</v>
      </c>
    </row>
    <row r="22" spans="1:25" x14ac:dyDescent="0.25">
      <c r="A22" t="s">
        <v>26</v>
      </c>
      <c r="B22">
        <v>18</v>
      </c>
      <c r="C22" t="s">
        <v>26</v>
      </c>
      <c r="D22" s="10" t="s">
        <v>61</v>
      </c>
      <c r="E22" t="s">
        <v>26</v>
      </c>
      <c r="F22" s="10" t="s">
        <v>93</v>
      </c>
      <c r="G22" t="s">
        <v>26</v>
      </c>
      <c r="H22" t="s">
        <v>101</v>
      </c>
      <c r="I22" t="s">
        <v>26</v>
      </c>
      <c r="J22" t="s">
        <v>2</v>
      </c>
      <c r="K22" t="s">
        <v>26</v>
      </c>
      <c r="L22" s="17" t="s">
        <v>77</v>
      </c>
      <c r="M22" t="s">
        <v>26</v>
      </c>
      <c r="N22" s="17" t="s">
        <v>98</v>
      </c>
      <c r="O22" t="s">
        <v>26</v>
      </c>
      <c r="P22" t="s">
        <v>95</v>
      </c>
      <c r="Q22" t="s">
        <v>26</v>
      </c>
      <c r="R22" s="5">
        <v>916.02</v>
      </c>
      <c r="S22" t="s">
        <v>26</v>
      </c>
      <c r="T22" t="s">
        <v>96</v>
      </c>
      <c r="U22" t="s">
        <v>26</v>
      </c>
      <c r="V22" s="10" t="s">
        <v>121</v>
      </c>
      <c r="W22" t="s">
        <v>26</v>
      </c>
      <c r="X22" s="10" t="s">
        <v>9</v>
      </c>
      <c r="Y22" t="s">
        <v>26</v>
      </c>
    </row>
    <row r="23" spans="1:25" x14ac:dyDescent="0.25">
      <c r="A23" t="s">
        <v>26</v>
      </c>
      <c r="B23">
        <v>19</v>
      </c>
      <c r="C23" t="s">
        <v>26</v>
      </c>
      <c r="D23" s="10" t="s">
        <v>61</v>
      </c>
      <c r="E23" t="s">
        <v>26</v>
      </c>
      <c r="F23" s="10" t="s">
        <v>94</v>
      </c>
      <c r="G23" t="s">
        <v>26</v>
      </c>
      <c r="H23" t="s">
        <v>102</v>
      </c>
      <c r="I23" t="s">
        <v>26</v>
      </c>
      <c r="J23" t="s">
        <v>2</v>
      </c>
      <c r="K23" t="s">
        <v>26</v>
      </c>
      <c r="L23" s="17" t="s">
        <v>77</v>
      </c>
      <c r="M23" t="s">
        <v>26</v>
      </c>
      <c r="N23" s="17" t="s">
        <v>99</v>
      </c>
      <c r="O23" t="s">
        <v>26</v>
      </c>
      <c r="P23" t="s">
        <v>48</v>
      </c>
      <c r="Q23" t="s">
        <v>26</v>
      </c>
      <c r="R23" s="5">
        <v>198.57</v>
      </c>
      <c r="S23" t="s">
        <v>26</v>
      </c>
      <c r="T23" t="s">
        <v>96</v>
      </c>
      <c r="U23" t="s">
        <v>26</v>
      </c>
      <c r="V23" s="10" t="s">
        <v>100</v>
      </c>
      <c r="W23" t="s">
        <v>26</v>
      </c>
      <c r="X23" s="10" t="s">
        <v>63</v>
      </c>
      <c r="Y23" t="s">
        <v>26</v>
      </c>
    </row>
    <row r="24" spans="1:25" x14ac:dyDescent="0.25">
      <c r="A24" t="s">
        <v>26</v>
      </c>
      <c r="B24">
        <v>20</v>
      </c>
      <c r="C24" t="s">
        <v>26</v>
      </c>
      <c r="D24" s="15" t="s">
        <v>62</v>
      </c>
      <c r="E24" t="s">
        <v>26</v>
      </c>
      <c r="F24" s="10" t="s">
        <v>109</v>
      </c>
      <c r="G24" t="s">
        <v>26</v>
      </c>
      <c r="H24" t="s">
        <v>104</v>
      </c>
      <c r="I24" t="s">
        <v>26</v>
      </c>
      <c r="J24" t="s">
        <v>2</v>
      </c>
      <c r="K24" t="s">
        <v>26</v>
      </c>
      <c r="L24" s="17" t="s">
        <v>77</v>
      </c>
      <c r="M24" t="s">
        <v>26</v>
      </c>
      <c r="N24" s="17" t="s">
        <v>9</v>
      </c>
      <c r="O24" t="s">
        <v>26</v>
      </c>
      <c r="P24" t="s">
        <v>9</v>
      </c>
      <c r="Q24" t="s">
        <v>26</v>
      </c>
      <c r="R24" s="5">
        <v>382.6</v>
      </c>
      <c r="S24" t="s">
        <v>26</v>
      </c>
      <c r="T24" t="s">
        <v>123</v>
      </c>
      <c r="U24" t="s">
        <v>26</v>
      </c>
      <c r="V24" s="10" t="s">
        <v>9</v>
      </c>
      <c r="W24" t="s">
        <v>26</v>
      </c>
      <c r="X24" s="10" t="s">
        <v>9</v>
      </c>
      <c r="Y24" t="s">
        <v>26</v>
      </c>
    </row>
    <row r="25" spans="1:25" x14ac:dyDescent="0.25">
      <c r="A25" s="2" t="s">
        <v>27</v>
      </c>
      <c r="B25" s="2" t="s">
        <v>28</v>
      </c>
      <c r="C25" s="2" t="s">
        <v>27</v>
      </c>
      <c r="D25" s="11" t="s">
        <v>29</v>
      </c>
      <c r="E25" s="2" t="s">
        <v>27</v>
      </c>
      <c r="F25" s="27" t="s">
        <v>69</v>
      </c>
      <c r="G25" s="2" t="s">
        <v>27</v>
      </c>
      <c r="H25" s="2" t="s">
        <v>31</v>
      </c>
      <c r="I25" s="2" t="s">
        <v>27</v>
      </c>
      <c r="J25" s="2" t="s">
        <v>32</v>
      </c>
      <c r="K25" s="2" t="s">
        <v>27</v>
      </c>
      <c r="L25" s="18" t="s">
        <v>76</v>
      </c>
      <c r="M25" s="2" t="s">
        <v>27</v>
      </c>
      <c r="N25" s="19" t="s">
        <v>124</v>
      </c>
      <c r="O25" s="2" t="s">
        <v>27</v>
      </c>
      <c r="P25" s="2" t="s">
        <v>33</v>
      </c>
      <c r="Q25" s="2" t="s">
        <v>27</v>
      </c>
      <c r="R25" s="2" t="s">
        <v>38</v>
      </c>
      <c r="S25" s="2" t="s">
        <v>27</v>
      </c>
      <c r="T25" s="2" t="s">
        <v>30</v>
      </c>
      <c r="U25" s="2" t="s">
        <v>27</v>
      </c>
      <c r="V25" s="11"/>
      <c r="W25" s="2" t="s">
        <v>27</v>
      </c>
      <c r="X25" s="11" t="s">
        <v>35</v>
      </c>
      <c r="Y25" s="2" t="s">
        <v>27</v>
      </c>
    </row>
    <row r="26" spans="1:25" x14ac:dyDescent="0.25">
      <c r="A26" t="s">
        <v>26</v>
      </c>
      <c r="B26">
        <v>21</v>
      </c>
      <c r="C26" t="s">
        <v>26</v>
      </c>
      <c r="D26" s="15" t="s">
        <v>62</v>
      </c>
      <c r="E26" t="s">
        <v>26</v>
      </c>
      <c r="F26" s="10" t="s">
        <v>110</v>
      </c>
      <c r="G26" t="s">
        <v>26</v>
      </c>
      <c r="H26" t="s">
        <v>105</v>
      </c>
      <c r="I26" t="s">
        <v>26</v>
      </c>
      <c r="J26" t="s">
        <v>2</v>
      </c>
      <c r="K26" t="s">
        <v>26</v>
      </c>
      <c r="L26" s="17" t="s">
        <v>77</v>
      </c>
      <c r="M26" t="s">
        <v>26</v>
      </c>
      <c r="N26" s="17" t="s">
        <v>9</v>
      </c>
      <c r="O26" t="s">
        <v>26</v>
      </c>
      <c r="P26" t="s">
        <v>9</v>
      </c>
      <c r="Q26" t="s">
        <v>26</v>
      </c>
      <c r="R26" s="5">
        <v>1280.96</v>
      </c>
      <c r="S26" t="s">
        <v>26</v>
      </c>
      <c r="T26" t="s">
        <v>123</v>
      </c>
      <c r="U26" t="s">
        <v>26</v>
      </c>
      <c r="V26" s="10" t="s">
        <v>9</v>
      </c>
      <c r="W26" t="s">
        <v>26</v>
      </c>
      <c r="X26" s="10" t="s">
        <v>9</v>
      </c>
      <c r="Y26" t="s">
        <v>26</v>
      </c>
    </row>
    <row r="27" spans="1:25" x14ac:dyDescent="0.25">
      <c r="A27" t="s">
        <v>26</v>
      </c>
      <c r="B27">
        <v>22</v>
      </c>
      <c r="C27" t="s">
        <v>26</v>
      </c>
      <c r="D27" s="15" t="s">
        <v>62</v>
      </c>
      <c r="E27" t="s">
        <v>26</v>
      </c>
      <c r="F27" s="10" t="s">
        <v>111</v>
      </c>
      <c r="G27" t="s">
        <v>26</v>
      </c>
      <c r="H27" t="s">
        <v>106</v>
      </c>
      <c r="I27" t="s">
        <v>26</v>
      </c>
      <c r="J27" t="s">
        <v>2</v>
      </c>
      <c r="K27" t="s">
        <v>26</v>
      </c>
      <c r="L27" s="17" t="s">
        <v>77</v>
      </c>
      <c r="M27" t="s">
        <v>26</v>
      </c>
      <c r="N27" s="17" t="s">
        <v>9</v>
      </c>
      <c r="O27" t="s">
        <v>26</v>
      </c>
      <c r="P27" t="s">
        <v>9</v>
      </c>
      <c r="Q27" t="s">
        <v>26</v>
      </c>
      <c r="R27" s="5">
        <v>408.44</v>
      </c>
      <c r="S27" t="s">
        <v>26</v>
      </c>
      <c r="T27" t="s">
        <v>123</v>
      </c>
      <c r="U27" t="s">
        <v>26</v>
      </c>
      <c r="V27" s="10" t="s">
        <v>9</v>
      </c>
      <c r="W27" t="s">
        <v>26</v>
      </c>
      <c r="X27" s="10" t="s">
        <v>9</v>
      </c>
      <c r="Y27" t="s">
        <v>26</v>
      </c>
    </row>
    <row r="28" spans="1:25" x14ac:dyDescent="0.25">
      <c r="A28" t="s">
        <v>26</v>
      </c>
      <c r="B28">
        <v>23</v>
      </c>
      <c r="C28" t="s">
        <v>26</v>
      </c>
      <c r="D28" s="15" t="s">
        <v>62</v>
      </c>
      <c r="E28" t="s">
        <v>26</v>
      </c>
      <c r="F28" s="10" t="s">
        <v>112</v>
      </c>
      <c r="G28" t="s">
        <v>26</v>
      </c>
      <c r="H28" t="s">
        <v>107</v>
      </c>
      <c r="I28" t="s">
        <v>26</v>
      </c>
      <c r="J28" t="s">
        <v>2</v>
      </c>
      <c r="K28" t="s">
        <v>26</v>
      </c>
      <c r="L28" s="17" t="s">
        <v>77</v>
      </c>
      <c r="M28" t="s">
        <v>26</v>
      </c>
      <c r="N28" s="17" t="s">
        <v>9</v>
      </c>
      <c r="O28" t="s">
        <v>26</v>
      </c>
      <c r="P28" t="s">
        <v>9</v>
      </c>
      <c r="Q28" t="s">
        <v>26</v>
      </c>
      <c r="R28" s="5">
        <v>253.48</v>
      </c>
      <c r="S28" t="s">
        <v>26</v>
      </c>
      <c r="T28" t="s">
        <v>123</v>
      </c>
      <c r="U28" t="s">
        <v>26</v>
      </c>
      <c r="V28" s="10" t="s">
        <v>9</v>
      </c>
      <c r="W28" t="s">
        <v>26</v>
      </c>
      <c r="X28" s="10" t="s">
        <v>9</v>
      </c>
      <c r="Y28" t="s">
        <v>26</v>
      </c>
    </row>
    <row r="29" spans="1:25" x14ac:dyDescent="0.25">
      <c r="A29" t="s">
        <v>26</v>
      </c>
      <c r="B29">
        <v>24</v>
      </c>
      <c r="C29" t="s">
        <v>26</v>
      </c>
      <c r="D29" s="15" t="s">
        <v>62</v>
      </c>
      <c r="E29" t="s">
        <v>26</v>
      </c>
      <c r="F29" s="10" t="s">
        <v>113</v>
      </c>
      <c r="G29" t="s">
        <v>26</v>
      </c>
      <c r="H29" t="s">
        <v>108</v>
      </c>
      <c r="I29" t="s">
        <v>26</v>
      </c>
      <c r="J29" t="s">
        <v>2</v>
      </c>
      <c r="K29" t="s">
        <v>26</v>
      </c>
      <c r="L29" s="17" t="s">
        <v>77</v>
      </c>
      <c r="M29" t="s">
        <v>26</v>
      </c>
      <c r="N29" s="17" t="s">
        <v>9</v>
      </c>
      <c r="O29" t="s">
        <v>26</v>
      </c>
      <c r="P29" t="s">
        <v>9</v>
      </c>
      <c r="Q29" t="s">
        <v>26</v>
      </c>
      <c r="R29" s="5">
        <v>304.16000000000003</v>
      </c>
      <c r="S29" t="s">
        <v>26</v>
      </c>
      <c r="T29" t="s">
        <v>123</v>
      </c>
      <c r="U29" t="s">
        <v>26</v>
      </c>
      <c r="V29" s="10" t="s">
        <v>9</v>
      </c>
      <c r="W29" t="s">
        <v>26</v>
      </c>
      <c r="X29" s="10" t="s">
        <v>9</v>
      </c>
      <c r="Y29" t="s">
        <v>26</v>
      </c>
    </row>
    <row r="30" spans="1:25" x14ac:dyDescent="0.25">
      <c r="A30" t="s">
        <v>26</v>
      </c>
      <c r="B30">
        <v>25</v>
      </c>
      <c r="C30" t="s">
        <v>26</v>
      </c>
      <c r="D30" s="10" t="s">
        <v>9</v>
      </c>
      <c r="E30" t="s">
        <v>26</v>
      </c>
      <c r="F30" t="s">
        <v>9</v>
      </c>
      <c r="G30" t="s">
        <v>26</v>
      </c>
      <c r="H30" t="s">
        <v>9</v>
      </c>
      <c r="I30" t="s">
        <v>26</v>
      </c>
      <c r="J30" t="s">
        <v>2</v>
      </c>
      <c r="K30" t="s">
        <v>26</v>
      </c>
      <c r="L30" s="17" t="s">
        <v>77</v>
      </c>
      <c r="M30" t="s">
        <v>26</v>
      </c>
      <c r="N30" s="17" t="s">
        <v>9</v>
      </c>
      <c r="O30" t="s">
        <v>26</v>
      </c>
      <c r="P30" t="s">
        <v>9</v>
      </c>
      <c r="Q30" t="s">
        <v>26</v>
      </c>
      <c r="R30" s="5"/>
      <c r="S30" t="s">
        <v>26</v>
      </c>
      <c r="U30" t="s">
        <v>26</v>
      </c>
      <c r="V30" s="10" t="s">
        <v>9</v>
      </c>
      <c r="W30" t="s">
        <v>26</v>
      </c>
      <c r="X30" s="10" t="s">
        <v>9</v>
      </c>
      <c r="Y30" t="s">
        <v>26</v>
      </c>
    </row>
    <row r="31" spans="1:25" x14ac:dyDescent="0.25">
      <c r="A31" t="s">
        <v>26</v>
      </c>
      <c r="B31">
        <v>26</v>
      </c>
      <c r="C31" t="s">
        <v>26</v>
      </c>
      <c r="D31" s="10" t="s">
        <v>9</v>
      </c>
      <c r="E31" t="s">
        <v>26</v>
      </c>
      <c r="F31" t="s">
        <v>9</v>
      </c>
      <c r="G31" t="s">
        <v>26</v>
      </c>
      <c r="H31" t="s">
        <v>9</v>
      </c>
      <c r="I31" t="s">
        <v>26</v>
      </c>
      <c r="J31" t="s">
        <v>2</v>
      </c>
      <c r="K31" t="s">
        <v>26</v>
      </c>
      <c r="L31" s="17" t="s">
        <v>77</v>
      </c>
      <c r="M31" t="s">
        <v>26</v>
      </c>
      <c r="N31" s="17" t="s">
        <v>9</v>
      </c>
      <c r="O31" t="s">
        <v>26</v>
      </c>
      <c r="P31" t="s">
        <v>9</v>
      </c>
      <c r="Q31" t="s">
        <v>26</v>
      </c>
      <c r="R31" s="5"/>
      <c r="S31" t="s">
        <v>26</v>
      </c>
      <c r="U31" t="s">
        <v>26</v>
      </c>
      <c r="V31" s="10" t="s">
        <v>9</v>
      </c>
      <c r="W31" t="s">
        <v>26</v>
      </c>
      <c r="X31" s="10" t="s">
        <v>9</v>
      </c>
      <c r="Y31" t="s">
        <v>26</v>
      </c>
    </row>
    <row r="32" spans="1:25" x14ac:dyDescent="0.25">
      <c r="A32" t="s">
        <v>26</v>
      </c>
      <c r="B32">
        <v>27</v>
      </c>
      <c r="C32" t="s">
        <v>26</v>
      </c>
      <c r="D32" s="10" t="s">
        <v>9</v>
      </c>
      <c r="E32" t="s">
        <v>26</v>
      </c>
      <c r="F32" t="s">
        <v>9</v>
      </c>
      <c r="G32" t="s">
        <v>26</v>
      </c>
      <c r="H32" t="s">
        <v>9</v>
      </c>
      <c r="I32" t="s">
        <v>26</v>
      </c>
      <c r="J32" t="s">
        <v>2</v>
      </c>
      <c r="K32" t="s">
        <v>26</v>
      </c>
      <c r="L32" s="17" t="s">
        <v>77</v>
      </c>
      <c r="M32" t="s">
        <v>26</v>
      </c>
      <c r="N32" s="17" t="s">
        <v>9</v>
      </c>
      <c r="O32" t="s">
        <v>26</v>
      </c>
      <c r="P32" t="s">
        <v>9</v>
      </c>
      <c r="Q32" t="s">
        <v>26</v>
      </c>
      <c r="R32" s="5"/>
      <c r="S32" t="s">
        <v>26</v>
      </c>
      <c r="U32" t="s">
        <v>26</v>
      </c>
      <c r="V32" s="10" t="s">
        <v>9</v>
      </c>
      <c r="W32" t="s">
        <v>26</v>
      </c>
      <c r="X32" s="10" t="s">
        <v>9</v>
      </c>
      <c r="Y32" t="s">
        <v>26</v>
      </c>
    </row>
    <row r="33" spans="1:25" x14ac:dyDescent="0.25">
      <c r="A33" t="s">
        <v>26</v>
      </c>
      <c r="B33">
        <v>28</v>
      </c>
      <c r="C33" t="s">
        <v>26</v>
      </c>
      <c r="D33" s="10" t="s">
        <v>9</v>
      </c>
      <c r="E33" t="s">
        <v>26</v>
      </c>
      <c r="F33" t="s">
        <v>9</v>
      </c>
      <c r="G33" t="s">
        <v>26</v>
      </c>
      <c r="H33" t="s">
        <v>9</v>
      </c>
      <c r="I33" t="s">
        <v>26</v>
      </c>
      <c r="J33" t="s">
        <v>2</v>
      </c>
      <c r="K33" t="s">
        <v>26</v>
      </c>
      <c r="L33" s="17" t="s">
        <v>77</v>
      </c>
      <c r="M33" t="s">
        <v>26</v>
      </c>
      <c r="N33" s="17" t="s">
        <v>9</v>
      </c>
      <c r="O33" t="s">
        <v>26</v>
      </c>
      <c r="P33" t="s">
        <v>9</v>
      </c>
      <c r="Q33" t="s">
        <v>26</v>
      </c>
      <c r="R33" s="5"/>
      <c r="S33" t="s">
        <v>26</v>
      </c>
      <c r="U33" t="s">
        <v>26</v>
      </c>
      <c r="V33" s="10" t="s">
        <v>9</v>
      </c>
      <c r="W33" t="s">
        <v>26</v>
      </c>
      <c r="X33" s="10" t="s">
        <v>9</v>
      </c>
      <c r="Y33" t="s">
        <v>26</v>
      </c>
    </row>
    <row r="34" spans="1:25" x14ac:dyDescent="0.25">
      <c r="A34" t="s">
        <v>26</v>
      </c>
      <c r="B34">
        <v>29</v>
      </c>
      <c r="C34" t="s">
        <v>26</v>
      </c>
      <c r="D34" s="10" t="s">
        <v>9</v>
      </c>
      <c r="E34" t="s">
        <v>26</v>
      </c>
      <c r="F34" t="s">
        <v>9</v>
      </c>
      <c r="G34" t="s">
        <v>26</v>
      </c>
      <c r="H34" t="s">
        <v>9</v>
      </c>
      <c r="I34" t="s">
        <v>26</v>
      </c>
      <c r="J34" t="s">
        <v>2</v>
      </c>
      <c r="K34" t="s">
        <v>26</v>
      </c>
      <c r="L34" s="17" t="s">
        <v>77</v>
      </c>
      <c r="M34" t="s">
        <v>26</v>
      </c>
      <c r="N34" s="17" t="s">
        <v>9</v>
      </c>
      <c r="O34" t="s">
        <v>26</v>
      </c>
      <c r="P34" t="s">
        <v>9</v>
      </c>
      <c r="Q34" t="s">
        <v>26</v>
      </c>
      <c r="R34" s="5"/>
      <c r="S34" t="s">
        <v>26</v>
      </c>
      <c r="U34" t="s">
        <v>26</v>
      </c>
      <c r="V34" s="10" t="s">
        <v>9</v>
      </c>
      <c r="W34" t="s">
        <v>26</v>
      </c>
      <c r="X34" s="10" t="s">
        <v>9</v>
      </c>
      <c r="Y34" t="s">
        <v>26</v>
      </c>
    </row>
    <row r="35" spans="1:25" x14ac:dyDescent="0.25">
      <c r="A35" t="s">
        <v>26</v>
      </c>
      <c r="B35">
        <v>30</v>
      </c>
      <c r="C35" t="s">
        <v>26</v>
      </c>
      <c r="D35" s="10" t="s">
        <v>9</v>
      </c>
      <c r="E35" t="s">
        <v>26</v>
      </c>
      <c r="F35" t="s">
        <v>9</v>
      </c>
      <c r="G35" t="s">
        <v>26</v>
      </c>
      <c r="H35" t="s">
        <v>9</v>
      </c>
      <c r="I35" t="s">
        <v>26</v>
      </c>
      <c r="J35" t="s">
        <v>2</v>
      </c>
      <c r="K35" t="s">
        <v>26</v>
      </c>
      <c r="L35" s="17" t="s">
        <v>77</v>
      </c>
      <c r="M35" t="s">
        <v>26</v>
      </c>
      <c r="N35" s="17" t="s">
        <v>9</v>
      </c>
      <c r="O35" t="s">
        <v>26</v>
      </c>
      <c r="P35" t="s">
        <v>9</v>
      </c>
      <c r="Q35" t="s">
        <v>26</v>
      </c>
      <c r="R35" s="5"/>
      <c r="S35" t="s">
        <v>26</v>
      </c>
      <c r="U35" t="s">
        <v>26</v>
      </c>
      <c r="V35" s="10" t="s">
        <v>9</v>
      </c>
      <c r="W35" t="s">
        <v>26</v>
      </c>
      <c r="X35" s="10" t="s">
        <v>9</v>
      </c>
      <c r="Y35" t="s">
        <v>26</v>
      </c>
    </row>
    <row r="36" spans="1:25" x14ac:dyDescent="0.25">
      <c r="A36" s="2" t="s">
        <v>27</v>
      </c>
      <c r="B36" s="2" t="s">
        <v>9</v>
      </c>
      <c r="C36" s="2" t="s">
        <v>27</v>
      </c>
      <c r="D36" s="11" t="s">
        <v>9</v>
      </c>
      <c r="E36" s="2" t="s">
        <v>27</v>
      </c>
      <c r="F36" s="3" t="s">
        <v>9</v>
      </c>
      <c r="G36" s="2" t="s">
        <v>27</v>
      </c>
      <c r="H36" s="2" t="s">
        <v>9</v>
      </c>
      <c r="I36" s="2" t="s">
        <v>27</v>
      </c>
      <c r="J36" s="2" t="s">
        <v>9</v>
      </c>
      <c r="K36" s="2" t="s">
        <v>27</v>
      </c>
      <c r="L36" s="18" t="s">
        <v>9</v>
      </c>
      <c r="M36" s="2" t="s">
        <v>27</v>
      </c>
      <c r="N36" s="19" t="s">
        <v>9</v>
      </c>
      <c r="O36" s="2" t="s">
        <v>27</v>
      </c>
      <c r="P36" s="24" t="s">
        <v>97</v>
      </c>
      <c r="Q36" s="2" t="s">
        <v>27</v>
      </c>
      <c r="R36" s="5">
        <f>SUM(R4:R35)</f>
        <v>13345.590000000002</v>
      </c>
      <c r="S36" s="2" t="s">
        <v>27</v>
      </c>
      <c r="T36" s="2" t="s">
        <v>9</v>
      </c>
      <c r="U36" s="2" t="s">
        <v>27</v>
      </c>
      <c r="V36" s="11" t="s">
        <v>9</v>
      </c>
      <c r="W36" s="2" t="s">
        <v>27</v>
      </c>
      <c r="X36" s="11" t="s">
        <v>9</v>
      </c>
      <c r="Y36" s="25" t="s">
        <v>27</v>
      </c>
    </row>
    <row r="37" spans="1:25" x14ac:dyDescent="0.25">
      <c r="R37" s="1"/>
    </row>
    <row r="38" spans="1:25" x14ac:dyDescent="0.25">
      <c r="R38" s="1"/>
      <c r="S38" s="1"/>
      <c r="U38" s="1"/>
    </row>
    <row r="39" spans="1:25" ht="20.25" customHeight="1" x14ac:dyDescent="0.25">
      <c r="A39" s="20"/>
      <c r="F39" s="21" t="str">
        <f>J16&amp;K16&amp;L16</f>
        <v>CM  |2600001361</v>
      </c>
    </row>
    <row r="40" spans="1:25" x14ac:dyDescent="0.25">
      <c r="F40" t="str">
        <f>TEXT(L12,)</f>
        <v xml:space="preserve"> </v>
      </c>
    </row>
    <row r="41" spans="1:25" x14ac:dyDescent="0.25">
      <c r="F41" s="22" t="str">
        <f>TEXT(Eingang!L16,"")</f>
        <v/>
      </c>
    </row>
    <row r="42" spans="1:25" x14ac:dyDescent="0.25">
      <c r="F42" t="str">
        <f>TEXT(L16,)</f>
        <v/>
      </c>
    </row>
    <row r="47" spans="1:25" x14ac:dyDescent="0.25">
      <c r="R47" s="5"/>
    </row>
  </sheetData>
  <customSheetViews>
    <customSheetView guid="{491244C1-C703-4325-86A9-E86BF41D495C}" scale="95" showPageBreaks="1">
      <pane xSplit="8" ySplit="3" topLeftCell="M4" activePane="bottomRight" state="frozen"/>
      <selection pane="bottomRight" activeCell="A3" sqref="A3:Y36"/>
      <pageMargins left="0.7" right="0.7" top="0.78740157499999996" bottom="0.78740157499999996" header="0.3" footer="0.3"/>
      <pageSetup paperSize="9" orientation="portrait" horizontalDpi="1200" verticalDpi="1200" r:id="rId1"/>
    </customSheetView>
  </customSheetViews>
  <conditionalFormatting sqref="A3:Y35">
    <cfRule type="cellIs" dxfId="2" priority="2" operator="equal">
      <formula>"^"</formula>
    </cfRule>
  </conditionalFormatting>
  <conditionalFormatting sqref="A4:Y35">
    <cfRule type="expression" dxfId="1" priority="3">
      <formula>($X4=" ")</formula>
    </cfRule>
    <cfRule type="cellIs" dxfId="0" priority="1" operator="equal">
      <formula>"|"</formula>
    </cfRule>
  </conditionalFormatting>
  <pageMargins left="0.7" right="0.7" top="0.78740157499999996" bottom="0.78740157499999996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workbookViewId="0">
      <selection activeCell="A4" sqref="A4:A37"/>
    </sheetView>
  </sheetViews>
  <sheetFormatPr baseColWidth="10" defaultRowHeight="15" x14ac:dyDescent="0.25"/>
  <cols>
    <col min="1" max="1" width="50.42578125" customWidth="1"/>
  </cols>
  <sheetData>
    <row r="1" spans="1:1" x14ac:dyDescent="0.25">
      <c r="A1" s="8"/>
    </row>
    <row r="2" spans="1:1" x14ac:dyDescent="0.25">
      <c r="A2" s="8"/>
    </row>
    <row r="3" spans="1:1" x14ac:dyDescent="0.25">
      <c r="A3" s="8"/>
    </row>
    <row r="4" spans="1:1" x14ac:dyDescent="0.25">
      <c r="A4" s="8" t="str">
        <f>CONCATENATE(Eingang!A3,Eingang!B3,Eingang!C3,Eingang!D3,Eingang!E3,Eingang!F3,Eingang!G3,Eingang!H3,Eingang!I3,Eingang!J3,Eingang!K3,Eingang!L3,Eingang!M3,Eingang!N3,Eingang!O3,Eingang!P3,Eingang!Q3,Eingang!R3,Eingang!S3,Eingang!T3,Eingang!U3,Eingang!V3,Eingang!W3,Eingang!X3,Eingang!Y3,)</f>
        <v>^ Pos. ^ Art   ^Warenkorb\\ "PR" ARIBA\\ WK-"#"Easybanf  ^Was ^Anforderer  ^ BANF#^Bestellnummer\\ Ariba-int./ext.\\ Easybanf-FAX^Lieferant  ^Kosten^Status((in Ariba))  ^RC#^voll-\\ ständig^</v>
      </c>
    </row>
    <row r="5" spans="1:1" x14ac:dyDescent="0.25">
      <c r="A5" s="8" t="str">
        <f>Eingang!A4&amp;Eingang!B4&amp;Eingang!C4&amp;Eingang!D4&amp;Eingang!E4&amp;Eingang!F4&amp;Eingang!G4&amp;Eingang!H4&amp;Eingang!I4&amp;Eingang!J4&amp;Eingang!K4&amp;Eingang!L4&amp;Eingang!M4&amp;Eingang!N4&amp;Eingang!O4&amp;Eingang!P4&amp;Eingang!Q4&amp;TEXT(Eingang!R4,"#.##0,00 €")&amp;Eingang!S4&amp;Eingang!T4&amp;Eingang!U4&amp;Eingang!V4&amp;Eingang!W4&amp;Eingang!X4&amp;Eingang!Y4</f>
        <v>|1|@#EEEEFF: ARIBA |{{ :projects:maps21:best:pr089736-benachrichtigung_bestellanforderung_ist_vollstaendig_genehmigt_worden_-_pr89736_-_136-012320f_vp135-3-ah_1.777_38_eur_.pdf |PR89736}} |Netzteil, Führungschienen  |CM  | |0081000125|@#C7A7A7: Lager  |1.777,38 €|  Bestellt  | | @#EEFFEE: ✔  |</v>
      </c>
    </row>
    <row r="6" spans="1:1" x14ac:dyDescent="0.25">
      <c r="A6" s="8" t="str">
        <f>Eingang!A5&amp;Eingang!B5&amp;Eingang!C5&amp;Eingang!D5&amp;Eingang!E5&amp;Eingang!F5&amp;Eingang!G5&amp;Eingang!H5&amp;Eingang!I5&amp;Eingang!J5&amp;Eingang!K5&amp;Eingang!L5&amp;Eingang!M5&amp;Eingang!N5&amp;Eingang!O5&amp;Eingang!P5&amp;Eingang!Q5&amp;TEXT(Eingang!R5,"#.##0,00 €")&amp;Eingang!S5&amp;Eingang!T5&amp;Eingang!U5&amp;Eingang!V5&amp;Eingang!W5&amp;Eingang!X5&amp;Eingang!Y5</f>
        <v>|2|@#EEEEFF: ARIBA |{{ :projects:maps21:best:pr089842-benachrichtigung_bestellanforderung_ist_vollstaendig_genehmigt_worden_-_pr89842_-_hintere_z-schiene_alumin_254_35_eur_.pdf |PR89842}} |Z-Schiene, Seitenteile, Frontplatte  |CM  | |7110000233|Distrelec  |254,35 €|  Erfasst  |   RC133442\\ RC133448  | @#EEFFEE: ✔  |</v>
      </c>
    </row>
    <row r="7" spans="1:1" x14ac:dyDescent="0.25">
      <c r="A7" s="8" t="str">
        <f>Eingang!A6&amp;Eingang!B6&amp;Eingang!C6&amp;Eingang!D6&amp;Eingang!E6&amp;Eingang!F6&amp;Eingang!G6&amp;Eingang!H6&amp;Eingang!I6&amp;Eingang!J6&amp;Eingang!K6&amp;Eingang!L6&amp;Eingang!M6&amp;Eingang!N6&amp;Eingang!O6&amp;Eingang!P6&amp;Eingang!Q6&amp;TEXT(Eingang!R6,"#.##0,00 €")&amp;Eingang!S6&amp;Eingang!T6&amp;Eingang!U6&amp;Eingang!V6&amp;Eingang!W6&amp;Eingang!X6&amp;Eingang!Y6</f>
        <v>|3|@#FFEEEE: Easybanf   |WK_573-\\ WK_y-Bürklin|CPLDs |T.Hoffmann |2600000382|4500210593|ELPRO\\ Bürklin  |1.365,30 €| Erledigt  | | @#EEFFEE: ✔  |</v>
      </c>
    </row>
    <row r="8" spans="1:1" x14ac:dyDescent="0.25">
      <c r="A8" s="8" t="str">
        <f>Eingang!A7&amp;Eingang!B7&amp;Eingang!C7&amp;Eingang!D7&amp;Eingang!E7&amp;Eingang!F7&amp;Eingang!G7&amp;Eingang!H7&amp;Eingang!I7&amp;Eingang!J7&amp;Eingang!K7&amp;Eingang!L7&amp;Eingang!M7&amp;Eingang!N7&amp;Eingang!O7&amp;Eingang!P7&amp;Eingang!Q7&amp;TEXT(Eingang!R7,"#.##0,00 €")&amp;Eingang!S7&amp;Eingang!T7&amp;Eingang!U7&amp;Eingang!V7&amp;Eingang!W7&amp;Eingang!X7&amp;Eingang!Y7</f>
        <v>|4|@#EEEEFF: ARIBA |{{ :projects:maps21:best:pr094006.pdf |PR94006}} |Pmatrix, Pegelwandler, MDR-Buchse, Ac-Netzteil, Kanalüberw., 16polPfosten, 4xODER  |CM  | |7110000366|RS |564,00 €|  Erfasst  |  RC140325\\ RC140568\\ RC140649\\ RC142844| @#EEFFEE: ✔  |</v>
      </c>
    </row>
    <row r="9" spans="1:1" x14ac:dyDescent="0.25">
      <c r="A9" s="8" t="str">
        <f>Eingang!A8&amp;Eingang!B8&amp;Eingang!C8&amp;Eingang!D8&amp;Eingang!E8&amp;Eingang!F8&amp;Eingang!G8&amp;Eingang!H8&amp;Eingang!I8&amp;Eingang!J8&amp;Eingang!K8&amp;Eingang!L8&amp;Eingang!M8&amp;Eingang!N8&amp;Eingang!O8&amp;Eingang!P8&amp;Eingang!Q8&amp;TEXT(Eingang!R8,"#.##0,00 €")&amp;Eingang!S8&amp;Eingang!T8&amp;Eingang!U8&amp;Eingang!V8&amp;Eingang!W8&amp;Eingang!X8&amp;Eingang!Y8</f>
        <v>|5|@#EEEEFF: ARIBA |{{ :projects:maps21:best:pr094163.pdf |PR94163}} |100Ω-Puffer  |CM  | |7110000369|RS |902,00 €|  Erfasst  |  RC140667\\ | @#EEFFEE: ✔  |</v>
      </c>
    </row>
    <row r="10" spans="1:1" x14ac:dyDescent="0.25">
      <c r="A10" s="8" t="str">
        <f>Eingang!A9&amp;Eingang!B9&amp;Eingang!C9&amp;Eingang!D9&amp;Eingang!E9&amp;Eingang!F9&amp;Eingang!G9&amp;Eingang!H9&amp;Eingang!I9&amp;Eingang!J9&amp;Eingang!K9&amp;Eingang!L9&amp;Eingang!M9&amp;Eingang!N9&amp;Eingang!O9&amp;Eingang!P9&amp;Eingang!Q9&amp;TEXT(Eingang!R9,"#.##0,00 €")&amp;Eingang!S9&amp;Eingang!T9&amp;Eingang!U9&amp;Eingang!V9&amp;Eingang!W9&amp;Eingang!X9&amp;Eingang!Y9</f>
        <v>|6|@#EEEEFF: ARIBA |{{ :projects:maps21:best:pr094173.pdf |PR94173}} |Diverse Pfostenbuchsen und Stecker, MDR-Buchse, Drehcodierer, VG96pol männl., gew C  |CM  | |7110000369|RS |43,54 €|  Erfasst  |  RC141613\\ RC141752\\ RC144479| @#EEFFEE: ✔  |</v>
      </c>
    </row>
    <row r="11" spans="1:1" x14ac:dyDescent="0.25">
      <c r="A11" s="8" t="str">
        <f>Eingang!A10&amp;Eingang!B10&amp;Eingang!C10&amp;Eingang!D10&amp;Eingang!E10&amp;Eingang!F10&amp;Eingang!G10&amp;Eingang!H10&amp;Eingang!I10&amp;Eingang!J10&amp;Eingang!K10&amp;Eingang!L10&amp;Eingang!M10&amp;Eingang!N10&amp;Eingang!O10&amp;Eingang!P10&amp;Eingang!Q10&amp;TEXT(Eingang!R10,"#.##0,00 €")&amp;Eingang!S10&amp;Eingang!T10&amp;Eingang!U10&amp;Eingang!V10&amp;Eingang!W10&amp;Eingang!X10&amp;Eingang!Y10</f>
        <v>|7|@#EEEEFF: ARIBA |{{ :projects:maps21:best:pr094204.pdf |PR94204}} |#EPA.00.250.NTN  |CM  | |0081000267|@#C7A7A7: Lager  |1.041,60 €|  Bestellt  | | @#EEFFEE: ✔  |</v>
      </c>
    </row>
    <row r="12" spans="1:1" x14ac:dyDescent="0.25">
      <c r="A12" s="8" t="str">
        <f>Eingang!A11&amp;Eingang!B11&amp;Eingang!C11&amp;Eingang!D11&amp;Eingang!E11&amp;Eingang!F11&amp;Eingang!G11&amp;Eingang!H11&amp;Eingang!I11&amp;Eingang!J11&amp;Eingang!K11&amp;Eingang!L11&amp;Eingang!M11&amp;Eingang!N11&amp;Eingang!O11&amp;Eingang!P11&amp;Eingang!Q11&amp;TEXT(Eingang!R11,"#.##0,00 €")&amp;Eingang!S11&amp;Eingang!T11&amp;Eingang!U11&amp;Eingang!V11&amp;Eingang!W11&amp;Eingang!X11&amp;Eingang!Y11</f>
        <v>|8|@#EEEEFF: ARIBA |{{ :projects:maps21:best:pr109470-rs_farnel_24.8.2022pdf.pdf |PR109470}} |50Ω, MAX627  |CM | |7110000881\\ 7110000882|RS+FARNELL |857,51 €|  Erfasst  |  RC166393\\ RC167572| @#EEFFEE: ✔  |</v>
      </c>
    </row>
    <row r="13" spans="1:1" x14ac:dyDescent="0.25">
      <c r="A13" s="8" t="str">
        <f>Eingang!A12&amp;Eingang!B12&amp;Eingang!C12&amp;Eingang!D12&amp;Eingang!E12&amp;Eingang!F12&amp;Eingang!G12&amp;Eingang!H12&amp;Eingang!I12&amp;Eingang!J12&amp;Eingang!K12&amp;Eingang!L12&amp;Eingang!M12&amp;Eingang!N12&amp;Eingang!O12&amp;Eingang!P12&amp;Eingang!Q12&amp;TEXT(Eingang!R12,"#.##0,00 €")&amp;Eingang!S12&amp;Eingang!T12&amp;Eingang!U12&amp;Eingang!V12&amp;Eingang!W12&amp;Eingang!X12&amp;Eingang!Y12</f>
        <v>|9|@#EEEEFF: ARIBA |{{ :projects:maps21:best:pr109557-benachrichtigung_bestellanforderung_ist_vollstaendig_genehmigt_worden_-_pr109557_-_09032966862_96pol._fede_193_05_eur_.pdf |PR109557}} |VG96pol, 4,5mm, &lt;color /orange&gt;VG96pol 17 mm&lt;/color&gt;  |CM | |0081000525|@#C7A7A7: Lager  |193,85 €|  Bestellt  |&lt;color /orange&gt;-&gt; 25.11.&lt;/color&gt;\\ RC166782 | |</v>
      </c>
    </row>
    <row r="14" spans="1:1" x14ac:dyDescent="0.25">
      <c r="A14" s="8" t="str">
        <f>Eingang!A13&amp;Eingang!B13&amp;Eingang!C13&amp;Eingang!D13&amp;Eingang!E13&amp;Eingang!F13&amp;Eingang!G13&amp;Eingang!H13&amp;Eingang!I13&amp;Eingang!J13&amp;Eingang!K13&amp;Eingang!L13&amp;Eingang!M13&amp;Eingang!N13&amp;Eingang!O13&amp;Eingang!P13&amp;Eingang!Q13&amp;TEXT(Eingang!R13,"#.##0,00 €")&amp;Eingang!S13&amp;Eingang!T13&amp;Eingang!U13&amp;Eingang!V13&amp;Eingang!W13&amp;Eingang!X13&amp;Eingang!Y13</f>
        <v>|10|@#EEEEFF: ARIBA |{{ :projects:maps21:best:PR110219.pdf |PR110219 }}|D-Sub, &lt;color /orange&gt;Flachband&lt;/color&gt;, 3,3V-Regler, Federleiste R 96pol., Zehnerdiode  |CM | |7110000960|RS |713,61 €|  In der Erfassungsphase  |&lt;color /orange&gt; //-&gt;5.10.22//&lt;/color&gt;\\  RC174427\\ RC174443\\ RC174445\\ RC174446    | |</v>
      </c>
    </row>
    <row r="15" spans="1:1" x14ac:dyDescent="0.25">
      <c r="A15" s="8" t="str">
        <f>CONCATENATE(Eingang!A14,Eingang!B14,Eingang!C14,Eingang!D14,Eingang!E14,Eingang!F14,Eingang!G14,Eingang!H14,Eingang!I14,Eingang!J14,Eingang!K14,Eingang!L14,Eingang!M14,Eingang!N14,Eingang!O14,Eingang!P14,Eingang!Q14,Eingang!R14,Eingang!S14,Eingang!T14,Eingang!U14,Eingang!V14,Eingang!W14,Eingang!X14,Eingang!Y14,)</f>
        <v>^ Pos. ^ Art   ^Warenkorb\\ "PR" ARIBA\\ WK-"#"Easybanf  ^Was ^Anforderer  ^ BANF#^Bestellnummer\\ Ariba-int./ext.\\ Easybanf-FAX^Lieferant  ^Kosten ^Status((in Ariba))  ^^voll-\\ ständig^</v>
      </c>
    </row>
    <row r="16" spans="1:1" x14ac:dyDescent="0.25">
      <c r="A16" s="8" t="str">
        <f>Eingang!A15&amp;Eingang!B15&amp;Eingang!C15&amp;Eingang!D15&amp;Eingang!E15&amp;Eingang!F15&amp;Eingang!G15&amp;Eingang!H15&amp;Eingang!I15&amp;Eingang!J15&amp;Eingang!K15&amp;Eingang!L15&amp;Eingang!M15&amp;Eingang!N15&amp;Eingang!O15&amp;Eingang!P15&amp;Eingang!Q15&amp;TEXT(Eingang!R15,"#.##0,00 €")&amp;Eingang!S15&amp;Eingang!T15&amp;Eingang!U15&amp;Eingang!V15&amp;Eingang!W15&amp;Eingang!X15&amp;Eingang!Y15</f>
        <v>|11|@#EEEEFF: ARIBA |{{ :projects:maps21:best:PR111462.pdf |PR111462 }}   |Überrahmen, Platinenhalter|CM| |0081000540|@#C7A7A7: Lager  |94,65 €|  Genehmigt  |RC170365| @#EEFFEE: ✔  |</v>
      </c>
    </row>
    <row r="17" spans="1:1" x14ac:dyDescent="0.25">
      <c r="A17" s="8" t="str">
        <f>Eingang!A16&amp;Eingang!B16&amp;Eingang!C16&amp;Eingang!D16&amp;Eingang!E16&amp;Eingang!F16&amp;Eingang!G16&amp;Eingang!H16&amp;Eingang!I16&amp;Eingang!J16&amp;Eingang!K16&amp;Eingang!L16&amp;Eingang!M16&amp;Eingang!N16&amp;Eingang!O16&amp;Eingang!P16&amp;Eingang!Q16&amp;TEXT(Eingang!R16,"#.##0,00 €")&amp;Eingang!S16&amp;Eingang!T16&amp;Eingang!U16&amp;Eingang!V16&amp;Eingang!W16&amp;Eingang!X16&amp;Eingang!Y16</f>
        <v>|12|@#FFEEEE: Easybanf   |{{ :projects:maps21:best:wk_1676_-_wf_5973114.pdf |WK#1676-WF5973114}}  |EPY.00.250.NTN  |CM  |2600001361|4500211893|LEMO Deutschland|1.071,00 €| Erledigt  |44847| @#EEFFEE: ✔  |</v>
      </c>
    </row>
    <row r="18" spans="1:1" x14ac:dyDescent="0.25">
      <c r="A18" s="8" t="str">
        <f>Eingang!A17&amp;Eingang!B17&amp;Eingang!C17&amp;Eingang!D17&amp;Eingang!E17&amp;Eingang!F17&amp;Eingang!G17&amp;Eingang!H17&amp;Eingang!I17&amp;Eingang!J17&amp;Eingang!K17&amp;Eingang!L17&amp;Eingang!M17&amp;Eingang!N17&amp;Eingang!O17&amp;Eingang!P17&amp;Eingang!Q17&amp;TEXT(Eingang!R17,"#.##0,00 €")&amp;Eingang!S17&amp;Eingang!T17&amp;Eingang!U17&amp;Eingang!V17&amp;Eingang!W17&amp;Eingang!X17&amp;Eingang!Y17</f>
        <v>|13|@#FFEEEE: Easybanf   |{{ :projects:maps21:best:WK_1787_-_WF_5986370.pdf |WK#1787-WF5986370}}  |VG96pol. Typ C Schneidklemm HARTING #09 03 264 6828|CM  |2600001492|4500211889|REICHELT|84,00 €| Erledigt  |5000298218/2022/0001\\ | @#EEFFEE: ✔  |</v>
      </c>
    </row>
    <row r="19" spans="1:1" x14ac:dyDescent="0.25">
      <c r="A19" s="8" t="str">
        <f>Eingang!A18&amp;Eingang!B18&amp;Eingang!C18&amp;Eingang!D18&amp;Eingang!E18&amp;Eingang!F18&amp;Eingang!G18&amp;Eingang!H18&amp;Eingang!I18&amp;Eingang!J18&amp;Eingang!K18&amp;Eingang!L18&amp;Eingang!M18&amp;Eingang!N18&amp;Eingang!O18&amp;Eingang!P18&amp;Eingang!Q18&amp;TEXT(Eingang!R18,"#.##0,00 €")&amp;Eingang!S18&amp;Eingang!T18&amp;Eingang!U18&amp;Eingang!V18&amp;Eingang!W18&amp;Eingang!X18&amp;Eingang!Y18</f>
        <v>|14|@#EEEEFF: ARIBA |{{ :projects:maps21:best:pr115309.pdf |PR115309}}|Modulschiene AB, H15,  &lt;del&gt;RJ45&lt;/del&gt;|CM  | |7110001115|versch.|196,45 €|  Eingereicht  |  RC180563  | @#EEFFEE: ✔  |</v>
      </c>
    </row>
    <row r="20" spans="1:1" x14ac:dyDescent="0.25">
      <c r="A20" s="8" t="str">
        <f>Eingang!A19&amp;Eingang!B19&amp;Eingang!C19&amp;Eingang!D19&amp;Eingang!E19&amp;Eingang!F19&amp;Eingang!G19&amp;Eingang!H19&amp;Eingang!I19&amp;Eingang!J19&amp;Eingang!K19&amp;Eingang!L19&amp;Eingang!M19&amp;Eingang!N19&amp;Eingang!O19&amp;Eingang!P19&amp;Eingang!Q19&amp;TEXT(Eingang!R19,"#.##0,00 €")&amp;Eingang!S19&amp;Eingang!T19&amp;Eingang!U19&amp;Eingang!V19&amp;Eingang!W19&amp;Eingang!X19&amp;Eingang!Y19</f>
        <v>|15|@#EEEEFF: ARIBA |{{ :projects:maps21:best:pr115500_-_keystone_7691_pc_screw_te_90_37_eur_.pdf |PR115500}}|Screw Terminal + Versandt|CM  | |7110001105|FARNELL|95,00 €|  Genehmigt  |&lt;color /orange&gt;//-&gt;17.10.22//&lt;/color&gt;\\ RC177779| |</v>
      </c>
    </row>
    <row r="21" spans="1:1" x14ac:dyDescent="0.25">
      <c r="A21" s="8" t="str">
        <f>Eingang!A20&amp;Eingang!B20&amp;Eingang!C20&amp;Eingang!D20&amp;Eingang!E20&amp;Eingang!F20&amp;Eingang!G20&amp;Eingang!H20&amp;Eingang!I20&amp;Eingang!J20&amp;Eingang!K20&amp;Eingang!L20&amp;Eingang!M20&amp;Eingang!N20&amp;Eingang!O20&amp;Eingang!P20&amp;Eingang!Q20&amp;TEXT(Eingang!R20,"#.##0,00 €")&amp;Eingang!S20&amp;Eingang!T20&amp;Eingang!U20&amp;Eingang!V20&amp;Eingang!W20&amp;Eingang!X20&amp;Eingang!Y20</f>
        <v>|16|@#FFEEEE: Easybanf   |  WK#2165 - WF#6049810|Platine "M21-SubDback-V1"|CM  |2600001835| |MultiPCB|273,70 €|  In Bestellung  | | |</v>
      </c>
    </row>
    <row r="22" spans="1:1" x14ac:dyDescent="0.25">
      <c r="A22" s="8" t="str">
        <f>Eingang!A21&amp;Eingang!B21&amp;Eingang!C21&amp;Eingang!D21&amp;Eingang!E21&amp;Eingang!F21&amp;Eingang!G21&amp;Eingang!H21&amp;Eingang!I21&amp;Eingang!J21&amp;Eingang!K21&amp;Eingang!L21&amp;Eingang!M21&amp;Eingang!N21&amp;Eingang!O21&amp;Eingang!P21&amp;Eingang!Q21&amp;TEXT(Eingang!R21,"#.##0,00 €")&amp;Eingang!S21&amp;Eingang!T21&amp;Eingang!U21&amp;Eingang!V21&amp;Eingang!W21&amp;Eingang!X21&amp;Eingang!Y21</f>
        <v>|17|privat| |VG-Überrahmen 09 03 00 9962|CM  |  x  |x|Mouser|73,42 €|Erledigt| | @#EEFFEE: ✔  |</v>
      </c>
    </row>
    <row r="23" spans="1:1" x14ac:dyDescent="0.25">
      <c r="A23" s="8" t="str">
        <f>Eingang!A22&amp;Eingang!B22&amp;Eingang!C22&amp;Eingang!D22&amp;Eingang!E22&amp;Eingang!F22&amp;Eingang!G22&amp;Eingang!H22&amp;Eingang!I22&amp;Eingang!J22&amp;Eingang!K22&amp;Eingang!L22&amp;Eingang!M22&amp;Eingang!N22&amp;Eingang!O22&amp;Eingang!P22&amp;Eingang!Q22&amp;TEXT(Eingang!R22,"#.##0,00 €")&amp;Eingang!S22&amp;Eingang!T22&amp;Eingang!U22&amp;Eingang!V22&amp;Eingang!W22&amp;Eingang!X22&amp;Eingang!Y22</f>
        <v>|18|@#EEEEFF: ARIBA |{{ :projects:maps21:best:pr127773-rs.pdf |}}|__5 Pos.:__ INA188ID, Timer, 16pol-Pfostenwanne, Selektor-VG, Schraubkontakte|CM  |  x  |7110001572|RS|916,02 €|Eingereicht|OC11566\\ 3:RC198838\\ 2:RC198841| |</v>
      </c>
    </row>
    <row r="24" spans="1:1" x14ac:dyDescent="0.25">
      <c r="A24" s="8" t="str">
        <f>Eingang!A23&amp;Eingang!B23&amp;Eingang!C23&amp;Eingang!D23&amp;Eingang!E23&amp;Eingang!F23&amp;Eingang!G23&amp;Eingang!H23&amp;Eingang!I23&amp;Eingang!J23&amp;Eingang!K23&amp;Eingang!L23&amp;Eingang!M23&amp;Eingang!N23&amp;Eingang!O23&amp;Eingang!P23&amp;Eingang!Q23&amp;TEXT(Eingang!R23,"#.##0,00 €")&amp;Eingang!S23&amp;Eingang!T23&amp;Eingang!U23&amp;Eingang!V23&amp;Eingang!W23&amp;Eingang!X23&amp;Eingang!Y23</f>
        <v>|19|@#EEEEFF: ARIBA |{{ :projects:maps21:best:pr127991-farnell.pdf |}}|__3 Pos.__: Komparator, Sicherungshalter, Netzwerkbuchse RJSSE-5380|CM  |  x  |7110001570|FARNELL|198,57 €|Eingereicht|RC198793\\ RC197668| @#EEFFEE: ✔  |</v>
      </c>
    </row>
    <row r="25" spans="1:1" x14ac:dyDescent="0.25">
      <c r="A25" s="8" t="str">
        <f>Eingang!A24&amp;Eingang!B24&amp;Eingang!C24&amp;Eingang!D24&amp;Eingang!E24&amp;Eingang!F24&amp;Eingang!G24&amp;Eingang!H24&amp;Eingang!I24&amp;Eingang!J24&amp;Eingang!K24&amp;Eingang!L24&amp;Eingang!M24&amp;Eingang!N24&amp;Eingang!O24&amp;Eingang!P24&amp;Eingang!Q24&amp;TEXT(Eingang!R24,"#.##0,00 €")&amp;Eingang!S24&amp;Eingang!T24&amp;Eingang!U24&amp;Eingang!V24&amp;Eingang!W24&amp;Eingang!X24&amp;Eingang!Y24</f>
        <v>|20|@#FFEEEE: Easybanf   |WK_2917|Platine "M21-BackExtend-V1"|CM  |  x  | | |382,60 €| In Bestellung  | | |</v>
      </c>
    </row>
    <row r="26" spans="1:1" x14ac:dyDescent="0.25">
      <c r="A26" s="8" t="str">
        <f>CONCATENATE(Eingang!A25,Eingang!B25,Eingang!C25,Eingang!D25,Eingang!E25,Eingang!F25,Eingang!G25,Eingang!H25,Eingang!I25,Eingang!J25,Eingang!K25,Eingang!L25,Eingang!M25,Eingang!N25,Eingang!O25,Eingang!P25,Eingang!Q25,Eingang!R25,Eingang!S25,Eingang!T25,Eingang!U25,Eingang!V25,Eingang!W25,Eingang!X25,Eingang!Y25,)</f>
        <v>^ Pos. ^ Art   ^Warenkorb\\ "PR" ARIBA\\ WK-"#"Easybanf  ^Was ^Anforderer  ^ BANF#^Bestellnummer\\ Ariba-int./ext.\\ Easybanf-FAX^Lieferant  ^Kosten ^Status((in Ariba))  ^^voll-\\ ständig^</v>
      </c>
    </row>
    <row r="27" spans="1:1" x14ac:dyDescent="0.25">
      <c r="A27" s="8" t="str">
        <f>Eingang!A26&amp;Eingang!B26&amp;Eingang!C26&amp;Eingang!D26&amp;Eingang!E26&amp;Eingang!F26&amp;Eingang!G26&amp;Eingang!H26&amp;Eingang!I26&amp;Eingang!J26&amp;Eingang!K26&amp;Eingang!L26&amp;Eingang!M26&amp;Eingang!N26&amp;Eingang!O26&amp;Eingang!P26&amp;Eingang!Q26&amp;TEXT(Eingang!R26,"#.##0,00 €")&amp;Eingang!S26&amp;Eingang!T26&amp;Eingang!U26&amp;Eingang!V26&amp;Eingang!W26&amp;Eingang!X26&amp;Eingang!Y26</f>
        <v>|21|@#FFEEEE: Easybanf   |WK_2918|Platine "M21-MDR-IO-V1"|CM  |  x  | | |1.280,96 €| In Bestellung  | | |</v>
      </c>
    </row>
    <row r="28" spans="1:1" x14ac:dyDescent="0.25">
      <c r="A28" s="8" t="str">
        <f>Eingang!A27&amp;Eingang!B27&amp;Eingang!C27&amp;Eingang!D27&amp;Eingang!E27&amp;Eingang!F27&amp;Eingang!G27&amp;Eingang!H27&amp;Eingang!I27&amp;Eingang!J27&amp;Eingang!K27&amp;Eingang!L27&amp;Eingang!M27&amp;Eingang!N27&amp;Eingang!O27&amp;Eingang!P27&amp;Eingang!Q27&amp;TEXT(Eingang!R27,"#.##0,00 €")&amp;Eingang!S27&amp;Eingang!T27&amp;Eingang!U27&amp;Eingang!V27&amp;Eingang!W27&amp;Eingang!X27&amp;Eingang!Y27</f>
        <v>|22|@#FFEEEE: Easybanf   |WK_2919|Platine "M21-DisplayContr-V1"|CM  |  x  | | |408,44 €| In Bestellung  | | |</v>
      </c>
    </row>
    <row r="29" spans="1:1" x14ac:dyDescent="0.25">
      <c r="A29" s="8" t="str">
        <f>Eingang!A28&amp;Eingang!B28&amp;Eingang!C28&amp;Eingang!D28&amp;Eingang!E28&amp;Eingang!F28&amp;Eingang!G28&amp;Eingang!H28&amp;Eingang!I28&amp;Eingang!J28&amp;Eingang!K28&amp;Eingang!L28&amp;Eingang!M28&amp;Eingang!N28&amp;Eingang!O28&amp;Eingang!P28&amp;Eingang!Q28&amp;TEXT(Eingang!R28,"#.##0,00 €")&amp;Eingang!S28&amp;Eingang!T28&amp;Eingang!U28&amp;Eingang!V28&amp;Eingang!W28&amp;Eingang!X28&amp;Eingang!Y28</f>
        <v>|23|@#FFEEEE: Easybanf   |WK_2921|Platine "M21-Front-V1"|CM  |  x  | | |253,48 €| In Bestellung  | | |</v>
      </c>
    </row>
    <row r="30" spans="1:1" x14ac:dyDescent="0.25">
      <c r="A30" s="8" t="str">
        <f>Eingang!A29&amp;Eingang!B29&amp;Eingang!C29&amp;Eingang!D29&amp;Eingang!E29&amp;Eingang!F29&amp;Eingang!G29&amp;Eingang!H29&amp;Eingang!I29&amp;Eingang!J29&amp;Eingang!K29&amp;Eingang!L29&amp;Eingang!M29&amp;Eingang!N29&amp;Eingang!O29&amp;Eingang!P29&amp;Eingang!Q29&amp;TEXT(Eingang!R29,"#.##0,00 €")&amp;Eingang!S29&amp;Eingang!T29&amp;Eingang!U29&amp;Eingang!V29&amp;Eingang!W29&amp;Eingang!X29&amp;Eingang!Y29</f>
        <v>|24|@#FFEEEE: Easybanf   |WK_2922|Platine "M21-Selektor-V1"|CM  |  x  | | |304,16 €| In Bestellung  | | |</v>
      </c>
    </row>
    <row r="31" spans="1:1" x14ac:dyDescent="0.25">
      <c r="A31" s="8" t="str">
        <f>Eingang!A30&amp;Eingang!B30&amp;Eingang!C30&amp;Eingang!D30&amp;Eingang!E30&amp;Eingang!F30&amp;Eingang!G30&amp;Eingang!H30&amp;Eingang!I30&amp;Eingang!J30&amp;Eingang!K30&amp;Eingang!L30&amp;Eingang!M30&amp;Eingang!N30&amp;Eingang!O30&amp;Eingang!P30&amp;Eingang!Q30&amp;TEXT(Eingang!R30,"#.##0,00 €")&amp;Eingang!S30&amp;Eingang!T30&amp;Eingang!U30&amp;Eingang!V30&amp;Eingang!W30&amp;Eingang!X30&amp;Eingang!Y30</f>
        <v>|25| | | |CM  |  x  | | |0,00 €|| | |</v>
      </c>
    </row>
    <row r="32" spans="1:1" x14ac:dyDescent="0.25">
      <c r="A32" s="8" t="str">
        <f>Eingang!A31&amp;Eingang!B31&amp;Eingang!C31&amp;Eingang!D31&amp;Eingang!E31&amp;Eingang!F31&amp;Eingang!G31&amp;Eingang!H31&amp;Eingang!I31&amp;Eingang!J31&amp;Eingang!K31&amp;Eingang!L31&amp;Eingang!M31&amp;Eingang!N31&amp;Eingang!O31&amp;Eingang!P31&amp;Eingang!Q31&amp;TEXT(Eingang!R31,"#.##0,00 €")&amp;Eingang!S31&amp;Eingang!T31&amp;Eingang!U31&amp;Eingang!V31&amp;Eingang!W31&amp;Eingang!X31&amp;Eingang!Y31</f>
        <v>|26| | | |CM  |  x  | | |0,00 €|| | |</v>
      </c>
    </row>
    <row r="33" spans="1:2" x14ac:dyDescent="0.25">
      <c r="A33" s="8" t="str">
        <f>Eingang!A32&amp;Eingang!B32&amp;Eingang!C32&amp;Eingang!D32&amp;Eingang!E32&amp;Eingang!F32&amp;Eingang!G32&amp;Eingang!H32&amp;Eingang!I32&amp;Eingang!J32&amp;Eingang!K32&amp;Eingang!L32&amp;Eingang!M32&amp;Eingang!N32&amp;Eingang!O32&amp;Eingang!P32&amp;Eingang!Q32&amp;TEXT(Eingang!R32,"#.##0,00 €")&amp;Eingang!S32&amp;Eingang!T32&amp;Eingang!U32&amp;Eingang!V32&amp;Eingang!W32&amp;Eingang!X32&amp;Eingang!Y32</f>
        <v>|27| | | |CM  |  x  | | |0,00 €|| | |</v>
      </c>
    </row>
    <row r="34" spans="1:2" x14ac:dyDescent="0.25">
      <c r="A34" s="8" t="str">
        <f>Eingang!A33&amp;Eingang!B33&amp;Eingang!C33&amp;Eingang!D33&amp;Eingang!E33&amp;Eingang!F33&amp;Eingang!G33&amp;Eingang!H33&amp;Eingang!I33&amp;Eingang!J33&amp;Eingang!K33&amp;Eingang!L33&amp;Eingang!M33&amp;Eingang!N33&amp;Eingang!O33&amp;Eingang!P33&amp;Eingang!Q33&amp;TEXT(Eingang!R33,"#.##0,00 €")&amp;Eingang!S33&amp;Eingang!T33&amp;Eingang!U33&amp;Eingang!V33&amp;Eingang!W33&amp;Eingang!X33&amp;Eingang!Y33</f>
        <v>|28| | | |CM  |  x  | | |0,00 €|| | |</v>
      </c>
    </row>
    <row r="35" spans="1:2" x14ac:dyDescent="0.25">
      <c r="A35" s="8" t="str">
        <f>Eingang!A34&amp;Eingang!B34&amp;Eingang!C34&amp;Eingang!D34&amp;Eingang!E34&amp;Eingang!F34&amp;Eingang!G34&amp;Eingang!H34&amp;Eingang!I34&amp;Eingang!J34&amp;Eingang!K34&amp;Eingang!L34&amp;Eingang!M34&amp;Eingang!N34&amp;Eingang!O34&amp;Eingang!P34&amp;Eingang!Q34&amp;TEXT(Eingang!R34,"#.##0,00 €")&amp;Eingang!S34&amp;Eingang!T34&amp;Eingang!U34&amp;Eingang!V34&amp;Eingang!W34&amp;Eingang!X34&amp;Eingang!Y34</f>
        <v>|29| | | |CM  |  x  | | |0,00 €|| | |</v>
      </c>
    </row>
    <row r="36" spans="1:2" x14ac:dyDescent="0.25">
      <c r="A36" s="8" t="str">
        <f>Eingang!A35&amp;Eingang!B35&amp;Eingang!C35&amp;Eingang!D35&amp;Eingang!E35&amp;Eingang!F35&amp;Eingang!G35&amp;Eingang!H35&amp;Eingang!I35&amp;Eingang!J35&amp;Eingang!K35&amp;Eingang!L35&amp;Eingang!M35&amp;Eingang!N35&amp;Eingang!O35&amp;Eingang!P35&amp;Eingang!Q35&amp;TEXT(Eingang!R35,"#.##0,00 €")&amp;Eingang!S35&amp;Eingang!T35&amp;Eingang!U35&amp;Eingang!V35&amp;Eingang!W35&amp;Eingang!X35&amp;Eingang!Y35</f>
        <v>|30| | | |CM  |  x  | | |0,00 €|| | |</v>
      </c>
    </row>
    <row r="37" spans="1:2" x14ac:dyDescent="0.25">
      <c r="A37" s="8" t="str">
        <f>CONCATENATE(TEXT(Eingang!A36,),TEXT(Eingang!B36,),TEXT(Eingang!C36,),TEXT(Eingang!D36,),TEXT(Eingang!E36,),TEXT(Eingang!F36,),TEXT(Eingang!G36,),TEXT(Eingang!H36,),TEXT(Eingang!I36,),TEXT(Eingang!J36,),TEXT(Eingang!K36,),TEXT(Eingang!L36,),TEXT(Eingang!M36,),TEXT(Eingang!N36,),TEXT(Eingang!O36,),TEXT(Eingang!P36,),TEXT(Eingang!Q36,),TEXT(Eingang!R36,"#.##0,00 €"),TEXT(Eingang!S36,),TEXT(Eingang!T36,),TEXT(Eingang!U36,),TEXT(Eingang!V36,),TEXT(Eingang!W36,),TEXT(Eingang!X36,),TEXT(Eingang!Y36,))</f>
        <v>^ ^ ^ ^ ^ ^ ^ ^  ∑: ^13.345,59 €^ ^ ^ ^</v>
      </c>
    </row>
    <row r="38" spans="1:2" x14ac:dyDescent="0.25">
      <c r="A38" s="8"/>
    </row>
    <row r="39" spans="1:2" x14ac:dyDescent="0.25">
      <c r="A39" s="8"/>
    </row>
    <row r="40" spans="1:2" x14ac:dyDescent="0.25">
      <c r="A40" s="8"/>
    </row>
    <row r="41" spans="1:2" x14ac:dyDescent="0.25">
      <c r="A41" s="8"/>
    </row>
    <row r="42" spans="1:2" x14ac:dyDescent="0.25">
      <c r="A42" s="8"/>
      <c r="B42" t="str">
        <f>CONCATENATE(TEXT(Eingang!B4," "))</f>
        <v xml:space="preserve"> </v>
      </c>
    </row>
    <row r="43" spans="1:2" x14ac:dyDescent="0.25">
      <c r="A43" s="8"/>
    </row>
    <row r="44" spans="1:2" x14ac:dyDescent="0.25">
      <c r="A44" s="8"/>
      <c r="B44" t="str">
        <f>CONCATENATE(TEXT(Eingang!B6," "))</f>
        <v xml:space="preserve"> </v>
      </c>
    </row>
    <row r="45" spans="1:2" x14ac:dyDescent="0.25">
      <c r="A45" s="8"/>
    </row>
    <row r="46" spans="1:2" x14ac:dyDescent="0.25">
      <c r="A46" s="8"/>
    </row>
    <row r="47" spans="1:2" x14ac:dyDescent="0.25">
      <c r="A47" s="8"/>
    </row>
    <row r="48" spans="1:2" x14ac:dyDescent="0.25">
      <c r="A48" s="8"/>
    </row>
    <row r="49" spans="1:1" x14ac:dyDescent="0.25">
      <c r="A49" s="8"/>
    </row>
    <row r="50" spans="1:1" x14ac:dyDescent="0.25">
      <c r="A50" s="8"/>
    </row>
  </sheetData>
  <customSheetViews>
    <customSheetView guid="{491244C1-C703-4325-86A9-E86BF41D495C}" showPageBreaks="1">
      <selection activeCell="A4" sqref="A4:A37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Eingang</vt:lpstr>
      <vt:lpstr>Vertkettet f. Wiki</vt:lpstr>
      <vt:lpstr>Eingang!Gesamt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2022-08-30T12:49:45Z</dcterms:created>
  <dcterms:modified xsi:type="dcterms:W3CDTF">2022-10-14T09:10:38Z</dcterms:modified>
</cp:coreProperties>
</file>