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Bestellungen\"/>
    </mc:Choice>
  </mc:AlternateContent>
  <bookViews>
    <workbookView xWindow="0" yWindow="0" windowWidth="25200" windowHeight="11115"/>
  </bookViews>
  <sheets>
    <sheet name="Eingang" sheetId="1" r:id="rId1"/>
    <sheet name="Vertkettet f. Wiki" sheetId="2" r:id="rId2"/>
  </sheets>
  <definedNames>
    <definedName name="Gesamt" localSheetId="0">Eingang!$A$4:$X$24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2" l="1"/>
  <c r="A21" i="2"/>
  <c r="A20" i="2"/>
  <c r="A19" i="2"/>
  <c r="A18" i="2"/>
  <c r="A17" i="2"/>
  <c r="A16" i="2"/>
  <c r="A14" i="2"/>
  <c r="A13" i="2"/>
  <c r="A12" i="2"/>
  <c r="A11" i="2"/>
  <c r="A10" i="2"/>
  <c r="A9" i="2"/>
  <c r="A8" i="2"/>
  <c r="A7" i="2"/>
  <c r="A6" i="2"/>
  <c r="A5" i="2"/>
  <c r="F25" i="1"/>
  <c r="F26" i="1"/>
  <c r="F27" i="1"/>
  <c r="F28" i="1" l="1"/>
  <c r="A15" i="2" l="1"/>
  <c r="A4" i="2"/>
  <c r="R22" i="1" l="1"/>
  <c r="A23" i="2" s="1"/>
  <c r="B28" i="2" l="1"/>
  <c r="B30" i="2"/>
</calcChain>
</file>

<file path=xl/connections.xml><?xml version="1.0" encoding="utf-8"?>
<connections xmlns="http://schemas.openxmlformats.org/spreadsheetml/2006/main">
  <connection id="1" name="Gesamt" type="6" refreshedVersion="6" background="1" saveData="1">
    <textPr codePage="65001" firstRow="3" sourceFile="D:\Projekte\MAPS-2021\Bestellungen\Gesamt.txt" decimal="," thousands="." tab="0" delimiter="@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<sst xmlns="http://schemas.openxmlformats.org/spreadsheetml/2006/main" count="459" uniqueCount="103">
  <si>
    <t xml:space="preserve">{{ :projects:maps21:best:pr089736-benachrichtigung_bestellanforderung_ist_vollstaendig_genehmigt_worden_-_pr89736_-_136-012320f_vp135-3-ah_1.777_38_eur_.pdf |PR89736}} </t>
  </si>
  <si>
    <t xml:space="preserve">Netzteil, Führungschienen  </t>
  </si>
  <si>
    <t xml:space="preserve">CM  </t>
  </si>
  <si>
    <t xml:space="preserve">{{ :projects:maps21:best:pr089842-benachrichtigung_bestellanforderung_ist_vollstaendig_genehmigt_worden_-_pr89842_-_hintere_z-schiene_alumin_254_35_eur_.pdf |PR89842}} </t>
  </si>
  <si>
    <t xml:space="preserve">Z-Schiene, Seitenteile, Frontplatte  </t>
  </si>
  <si>
    <t xml:space="preserve">Distrelec  </t>
  </si>
  <si>
    <t xml:space="preserve">CPLDs </t>
  </si>
  <si>
    <t xml:space="preserve">T.Hoffmann </t>
  </si>
  <si>
    <t xml:space="preserve">ELPRO\\ Bürklin  </t>
  </si>
  <si>
    <t xml:space="preserve"> </t>
  </si>
  <si>
    <t xml:space="preserve">{{ :projects:maps21:best:pr094006.pdf |PR94006}} </t>
  </si>
  <si>
    <t xml:space="preserve">Pmatrix, Pegelwandler, MDR-Buchse, Ac-Netzteil, Kanalüberw., 16polPfosten, 4xODER  </t>
  </si>
  <si>
    <t xml:space="preserve">RS </t>
  </si>
  <si>
    <t xml:space="preserve">{{ :projects:maps21:best:pr094163.pdf |PR94163}} </t>
  </si>
  <si>
    <t xml:space="preserve">100Ω-Puffer  </t>
  </si>
  <si>
    <t xml:space="preserve">{{ :projects:maps21:best:pr094173.pdf |PR94173}} </t>
  </si>
  <si>
    <t xml:space="preserve">Diverse Pfostenbuchsen und Stecker, MDR-Buchse, Drehcodierer, VG96pol männl., gew C  </t>
  </si>
  <si>
    <t xml:space="preserve">{{ :projects:maps21:best:pr094204.pdf |PR94204}} </t>
  </si>
  <si>
    <t xml:space="preserve">#EPA.00.250.NTN  </t>
  </si>
  <si>
    <t xml:space="preserve">{{ :projects:maps21:best:pr109470-rs_farnel_24.8.2022pdf.pdf |PR109470}} </t>
  </si>
  <si>
    <t xml:space="preserve">50Ω, MAX627  </t>
  </si>
  <si>
    <t xml:space="preserve">CM </t>
  </si>
  <si>
    <t xml:space="preserve">RS+FARNELL </t>
  </si>
  <si>
    <t xml:space="preserve">{{ :projects:maps21:best:pr109557-benachrichtigung_bestellanforderung_ist_vollstaendig_genehmigt_worden_-_pr109557_-_09032966862_96pol._fede_193_05_eur_.pdf |PR109557}} </t>
  </si>
  <si>
    <t xml:space="preserve">VG96pol, 4,5mm, VG96pol 17 mm  </t>
  </si>
  <si>
    <t xml:space="preserve">{{ :projects:maps21:best:wk_1676_-_wf_5973114.pdf |WK#1676-WF5973114}}  </t>
  </si>
  <si>
    <t xml:space="preserve">EPY.00.250.NTN  </t>
  </si>
  <si>
    <t>|</t>
  </si>
  <si>
    <t>^</t>
  </si>
  <si>
    <t xml:space="preserve"> Pos. </t>
  </si>
  <si>
    <t xml:space="preserve"> Art   </t>
  </si>
  <si>
    <t xml:space="preserve">Status((in Ariba))  </t>
  </si>
  <si>
    <t xml:space="preserve">Was </t>
  </si>
  <si>
    <t xml:space="preserve">Anforderer  </t>
  </si>
  <si>
    <t xml:space="preserve">Lieferant  </t>
  </si>
  <si>
    <t>Kosten</t>
  </si>
  <si>
    <t>voll-\\ ständig</t>
  </si>
  <si>
    <t>CM</t>
  </si>
  <si>
    <r>
      <t xml:space="preserve">  </t>
    </r>
    <r>
      <rPr>
        <sz val="11"/>
        <color theme="1"/>
        <rFont val="Arial"/>
        <family val="2"/>
      </rPr>
      <t>∑</t>
    </r>
    <r>
      <rPr>
        <sz val="11"/>
        <color theme="1"/>
        <rFont val="Calibri"/>
        <family val="2"/>
      </rPr>
      <t xml:space="preserve">:  </t>
    </r>
  </si>
  <si>
    <t>LEMO Deutschland</t>
  </si>
  <si>
    <t xml:space="preserve">Kosten </t>
  </si>
  <si>
    <t xml:space="preserve">|  </t>
  </si>
  <si>
    <t>Überrahmen, Platinenhalter</t>
  </si>
  <si>
    <t>REICHELT</t>
  </si>
  <si>
    <t>VG96pol. Typ C Schneidklemm HARTING #09 03 264 6828</t>
  </si>
  <si>
    <t xml:space="preserve">  Bestellt  </t>
  </si>
  <si>
    <t xml:space="preserve">  Erfasst  </t>
  </si>
  <si>
    <t xml:space="preserve">  In Bestellung  </t>
  </si>
  <si>
    <t xml:space="preserve">  In Genehmigung  </t>
  </si>
  <si>
    <t xml:space="preserve">{{ :projects:maps21:best:WK_1787_-_WF_5986370.pdf |WK#11787-WF5986370}}  </t>
  </si>
  <si>
    <t xml:space="preserve">  Genehmigt  </t>
  </si>
  <si>
    <t>{{ :projects:maps21:best:PR110219.pdf |PR110219 }}</t>
  </si>
  <si>
    <t xml:space="preserve">{{ :projects:maps21:best:PR111462.pdf |PR111462 }}   </t>
  </si>
  <si>
    <t>FARNELL</t>
  </si>
  <si>
    <t>versch.</t>
  </si>
  <si>
    <t>{{ :projects:maps21:best:pr115309.pdf |PR115309}}</t>
  </si>
  <si>
    <t xml:space="preserve">  In der Erfassungsphase  </t>
  </si>
  <si>
    <t>{{ :projects:maps21:best:pr115500_-_keystone_7691_pc_screw_te_90_37_eur_.pdf |PR115500}}</t>
  </si>
  <si>
    <t>RC#</t>
  </si>
  <si>
    <t xml:space="preserve">  Eingereicht  </t>
  </si>
  <si>
    <t xml:space="preserve">  RC180563  </t>
  </si>
  <si>
    <t xml:space="preserve">   RC133442\\ RC133448  </t>
  </si>
  <si>
    <t xml:space="preserve">  RC140667\\ </t>
  </si>
  <si>
    <t xml:space="preserve">  RC140325\\ RC140568\\ RC140649\\ RC142844</t>
  </si>
  <si>
    <t xml:space="preserve">  RC141613\\ RC141752\\ RC144479</t>
  </si>
  <si>
    <t xml:space="preserve">  RC166393\\ RC167572</t>
  </si>
  <si>
    <t xml:space="preserve">@#EEEEFF: ARIBA </t>
  </si>
  <si>
    <t xml:space="preserve">@#FFEEEE: Easybanf   </t>
  </si>
  <si>
    <t xml:space="preserve"> @#EEFFEE: ✔  </t>
  </si>
  <si>
    <t>Screw Terminal + Versandt</t>
  </si>
  <si>
    <t>WK_573-\\ WK_y-Bürklin</t>
  </si>
  <si>
    <t>Platine "M21-SubDback-V1"</t>
  </si>
  <si>
    <t>MultiPCB</t>
  </si>
  <si>
    <t xml:space="preserve">  WK#2165 - WF#6049810</t>
  </si>
  <si>
    <t xml:space="preserve">Warenkorb\\ "PR" ARIBA\\ WK-"#"Easybanf  </t>
  </si>
  <si>
    <t xml:space="preserve">D-Sub, &lt;color /orange&gt;Flachband&lt;/color&gt;, 3,3V-Regler, Federleiste R 96pol., Zehnerdiode  </t>
  </si>
  <si>
    <t xml:space="preserve">@#C7A7A7: Lager  </t>
  </si>
  <si>
    <t>Modulschiene AB, H15,  &lt;del&gt;RJ45&lt;/del&gt;</t>
  </si>
  <si>
    <t>//-&gt;5.10.22//</t>
  </si>
  <si>
    <t xml:space="preserve">  RC174427\\ RC174443\\ RC174445\\ RC174446    </t>
  </si>
  <si>
    <t>privat</t>
  </si>
  <si>
    <t>VG-Überrahmen 09 03 00 9962</t>
  </si>
  <si>
    <t>Mouser</t>
  </si>
  <si>
    <t>Bestellt</t>
  </si>
  <si>
    <t>Bestellnummer</t>
  </si>
  <si>
    <t xml:space="preserve"> BANF#</t>
  </si>
  <si>
    <t xml:space="preserve">  x  </t>
  </si>
  <si>
    <t>//-&gt;17.10.22//</t>
  </si>
  <si>
    <t>RC170365</t>
  </si>
  <si>
    <t>0081000125</t>
  </si>
  <si>
    <t>7110000233</t>
  </si>
  <si>
    <t>7110000366</t>
  </si>
  <si>
    <t>7110000369</t>
  </si>
  <si>
    <t>0081000267</t>
  </si>
  <si>
    <t>7110000881\\ 7110000882</t>
  </si>
  <si>
    <t>0081000525</t>
  </si>
  <si>
    <t>7110000960</t>
  </si>
  <si>
    <t>0081000540</t>
  </si>
  <si>
    <t>7110001115</t>
  </si>
  <si>
    <t>7110001105</t>
  </si>
  <si>
    <t>x</t>
  </si>
  <si>
    <t>4500210593</t>
  </si>
  <si>
    <t>2600000382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</si>
</sst>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8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1" xfId="0" applyBorder="1"/>
    <xf numFmtId="0" fontId="2" fillId="0" borderId="1" xfId="0" applyFont="1" applyBorder="1"/>
    <xf numFmtId="164" fontId="0" fillId="3" borderId="0" xfId="0" applyNumberFormat="1" applyFill="1"/>
    <xf numFmtId="164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0" xfId="0" applyBorder="1"/>
    <xf numFmtId="164" fontId="0" fillId="0" borderId="0" xfId="0" applyNumberFormat="1" applyBorder="1" applyAlignment="1">
      <alignment horizontal="right"/>
    </xf>
    <xf numFmtId="0" fontId="0" fillId="4" borderId="0" xfId="0" applyFill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Border="1" applyAlignment="1">
      <alignment horizontal="right"/>
    </xf>
    <xf numFmtId="0" fontId="0" fillId="5" borderId="0" xfId="0" quotePrefix="1" applyFill="1" applyBorder="1" applyAlignment="1">
      <alignment horizontal="right"/>
    </xf>
    <xf numFmtId="0" fontId="0" fillId="5" borderId="0" xfId="0" applyFill="1" applyAlignment="1">
      <alignment horizontal="right"/>
    </xf>
    <xf numFmtId="49" fontId="0" fillId="3" borderId="0" xfId="0" applyNumberFormat="1" applyFill="1"/>
    <xf numFmtId="49" fontId="0" fillId="0" borderId="0" xfId="0" applyNumberFormat="1"/>
    <xf numFmtId="49" fontId="0" fillId="2" borderId="0" xfId="0" applyNumberFormat="1" applyFill="1" applyBorder="1"/>
    <xf numFmtId="49" fontId="0" fillId="2" borderId="0" xfId="0" applyNumberFormat="1" applyFill="1"/>
    <xf numFmtId="0" fontId="0" fillId="4" borderId="0" xfId="0" applyFill="1" applyAlignment="1"/>
    <xf numFmtId="0" fontId="0" fillId="0" borderId="0" xfId="0" applyNumberFormat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Standard" xfId="0" builtinId="0"/>
  </cellStyles>
  <dxfs count="83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Gesamt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3"/>
  <sheetViews>
    <sheetView tabSelected="1" workbookViewId="0">
      <pane xSplit="8" ySplit="3" topLeftCell="L4" activePane="bottomRight" state="frozen"/>
      <selection pane="topRight" activeCell="I1" sqref="I1"/>
      <selection pane="bottomLeft" activeCell="A4" sqref="A4"/>
      <selection pane="bottomRight" activeCell="L32" sqref="L32"/>
    </sheetView>
  </sheetViews>
  <sheetFormatPr baseColWidth="10" defaultRowHeight="15" x14ac:dyDescent="0.25"/>
  <cols>
    <col min="1" max="1" width="3.28515625" customWidth="1"/>
    <col min="2" max="2" width="5.5703125" customWidth="1"/>
    <col min="3" max="3" width="3.5703125" customWidth="1"/>
    <col min="4" max="4" width="10.140625" bestFit="1" customWidth="1"/>
    <col min="5" max="5" width="3.5703125" customWidth="1"/>
    <col min="6" max="6" width="62.140625" customWidth="1"/>
    <col min="7" max="7" width="3.28515625" customWidth="1"/>
    <col min="8" max="8" width="81.140625" bestFit="1" customWidth="1"/>
    <col min="9" max="9" width="3.85546875" customWidth="1"/>
    <col min="10" max="10" width="11.85546875" bestFit="1" customWidth="1"/>
    <col min="11" max="11" width="4.42578125" customWidth="1"/>
    <col min="12" max="12" width="15.85546875" bestFit="1" customWidth="1"/>
    <col min="13" max="13" width="4.42578125" customWidth="1"/>
    <col min="14" max="14" width="15.85546875" bestFit="1" customWidth="1"/>
    <col min="15" max="15" width="4.140625" customWidth="1"/>
    <col min="16" max="16" width="12.140625" bestFit="1" customWidth="1"/>
    <col min="17" max="17" width="5.42578125" customWidth="1"/>
    <col min="18" max="18" width="17.5703125" customWidth="1"/>
    <col min="19" max="19" width="4.28515625" customWidth="1"/>
    <col min="20" max="20" width="22" customWidth="1"/>
    <col min="21" max="21" width="4.28515625" customWidth="1"/>
    <col min="22" max="22" width="22" customWidth="1"/>
    <col min="23" max="23" width="4" customWidth="1"/>
    <col min="24" max="24" width="7.140625" customWidth="1"/>
    <col min="25" max="25" width="4.42578125" customWidth="1"/>
  </cols>
  <sheetData>
    <row r="3" spans="1:25" s="2" customFormat="1" x14ac:dyDescent="0.25">
      <c r="A3" s="3" t="s">
        <v>28</v>
      </c>
      <c r="B3" s="3" t="s">
        <v>29</v>
      </c>
      <c r="C3" s="3" t="s">
        <v>28</v>
      </c>
      <c r="D3" s="3" t="s">
        <v>30</v>
      </c>
      <c r="E3" s="3" t="s">
        <v>28</v>
      </c>
      <c r="F3" s="3" t="s">
        <v>74</v>
      </c>
      <c r="G3" s="3" t="s">
        <v>28</v>
      </c>
      <c r="H3" s="3" t="s">
        <v>32</v>
      </c>
      <c r="I3" s="3" t="s">
        <v>28</v>
      </c>
      <c r="J3" s="3" t="s">
        <v>33</v>
      </c>
      <c r="K3" s="3" t="s">
        <v>28</v>
      </c>
      <c r="L3" s="19" t="s">
        <v>85</v>
      </c>
      <c r="M3" s="3" t="s">
        <v>28</v>
      </c>
      <c r="N3" s="19" t="s">
        <v>84</v>
      </c>
      <c r="O3" s="3" t="s">
        <v>28</v>
      </c>
      <c r="P3" s="3" t="s">
        <v>34</v>
      </c>
      <c r="Q3" s="3" t="s">
        <v>28</v>
      </c>
      <c r="R3" s="6" t="s">
        <v>35</v>
      </c>
      <c r="S3" s="3" t="s">
        <v>28</v>
      </c>
      <c r="T3" s="3" t="s">
        <v>31</v>
      </c>
      <c r="U3" s="3" t="s">
        <v>28</v>
      </c>
      <c r="V3" s="3" t="s">
        <v>58</v>
      </c>
      <c r="W3" s="3" t="s">
        <v>28</v>
      </c>
      <c r="X3" s="3" t="s">
        <v>36</v>
      </c>
      <c r="Y3" s="3" t="s">
        <v>28</v>
      </c>
    </row>
    <row r="4" spans="1:25" x14ac:dyDescent="0.25">
      <c r="A4" t="s">
        <v>27</v>
      </c>
      <c r="B4" s="12">
        <v>1</v>
      </c>
      <c r="C4" t="s">
        <v>27</v>
      </c>
      <c r="D4" s="15" t="s">
        <v>66</v>
      </c>
      <c r="E4" t="s">
        <v>27</v>
      </c>
      <c r="F4" t="s">
        <v>0</v>
      </c>
      <c r="G4" t="s">
        <v>27</v>
      </c>
      <c r="H4" t="s">
        <v>1</v>
      </c>
      <c r="I4" t="s">
        <v>27</v>
      </c>
      <c r="J4" t="s">
        <v>2</v>
      </c>
      <c r="K4" t="s">
        <v>27</v>
      </c>
      <c r="L4" s="20" t="s">
        <v>9</v>
      </c>
      <c r="M4" t="s">
        <v>27</v>
      </c>
      <c r="N4" s="20" t="s">
        <v>89</v>
      </c>
      <c r="O4" t="s">
        <v>27</v>
      </c>
      <c r="P4" s="15" t="s">
        <v>76</v>
      </c>
      <c r="Q4" t="s">
        <v>41</v>
      </c>
      <c r="R4" s="7">
        <v>1777.38</v>
      </c>
      <c r="S4" t="s">
        <v>41</v>
      </c>
      <c r="T4" t="s">
        <v>45</v>
      </c>
      <c r="U4" t="s">
        <v>41</v>
      </c>
      <c r="V4" s="13" t="s">
        <v>9</v>
      </c>
      <c r="W4" t="s">
        <v>27</v>
      </c>
      <c r="X4" s="13" t="s">
        <v>68</v>
      </c>
      <c r="Y4" t="s">
        <v>27</v>
      </c>
    </row>
    <row r="5" spans="1:25" x14ac:dyDescent="0.25">
      <c r="A5" t="s">
        <v>27</v>
      </c>
      <c r="B5" s="12">
        <v>2</v>
      </c>
      <c r="C5" t="s">
        <v>27</v>
      </c>
      <c r="D5" s="13" t="s">
        <v>66</v>
      </c>
      <c r="E5" t="s">
        <v>27</v>
      </c>
      <c r="F5" t="s">
        <v>3</v>
      </c>
      <c r="G5" t="s">
        <v>27</v>
      </c>
      <c r="H5" t="s">
        <v>4</v>
      </c>
      <c r="I5" t="s">
        <v>27</v>
      </c>
      <c r="J5" t="s">
        <v>2</v>
      </c>
      <c r="K5" t="s">
        <v>27</v>
      </c>
      <c r="L5" s="20" t="s">
        <v>9</v>
      </c>
      <c r="M5" t="s">
        <v>27</v>
      </c>
      <c r="N5" s="20" t="s">
        <v>90</v>
      </c>
      <c r="O5" t="s">
        <v>27</v>
      </c>
      <c r="P5" t="s">
        <v>5</v>
      </c>
      <c r="Q5" t="s">
        <v>41</v>
      </c>
      <c r="R5" s="7">
        <v>254.35</v>
      </c>
      <c r="S5" t="s">
        <v>41</v>
      </c>
      <c r="T5" t="s">
        <v>46</v>
      </c>
      <c r="U5" t="s">
        <v>41</v>
      </c>
      <c r="V5" s="13" t="s">
        <v>61</v>
      </c>
      <c r="W5" t="s">
        <v>27</v>
      </c>
      <c r="X5" s="13" t="s">
        <v>68</v>
      </c>
      <c r="Y5" t="s">
        <v>27</v>
      </c>
    </row>
    <row r="6" spans="1:25" x14ac:dyDescent="0.25">
      <c r="A6" t="s">
        <v>27</v>
      </c>
      <c r="B6" s="12">
        <v>3</v>
      </c>
      <c r="C6" t="s">
        <v>27</v>
      </c>
      <c r="D6" s="18" t="s">
        <v>67</v>
      </c>
      <c r="E6" t="s">
        <v>27</v>
      </c>
      <c r="F6" t="s">
        <v>70</v>
      </c>
      <c r="G6" t="s">
        <v>27</v>
      </c>
      <c r="H6" t="s">
        <v>6</v>
      </c>
      <c r="I6" t="s">
        <v>27</v>
      </c>
      <c r="J6" t="s">
        <v>7</v>
      </c>
      <c r="K6" t="s">
        <v>27</v>
      </c>
      <c r="L6" s="20" t="s">
        <v>102</v>
      </c>
      <c r="M6" t="s">
        <v>27</v>
      </c>
      <c r="N6" s="20" t="s">
        <v>101</v>
      </c>
      <c r="O6" t="s">
        <v>27</v>
      </c>
      <c r="P6" t="s">
        <v>8</v>
      </c>
      <c r="Q6" t="s">
        <v>41</v>
      </c>
      <c r="R6" s="7">
        <v>1365.3</v>
      </c>
      <c r="S6" t="s">
        <v>41</v>
      </c>
      <c r="T6" t="s">
        <v>9</v>
      </c>
      <c r="U6" t="s">
        <v>41</v>
      </c>
      <c r="V6" s="13" t="s">
        <v>9</v>
      </c>
      <c r="W6" t="s">
        <v>27</v>
      </c>
      <c r="X6" s="13" t="s">
        <v>68</v>
      </c>
      <c r="Y6" t="s">
        <v>27</v>
      </c>
    </row>
    <row r="7" spans="1:25" x14ac:dyDescent="0.25">
      <c r="A7" t="s">
        <v>27</v>
      </c>
      <c r="B7" s="12">
        <v>4</v>
      </c>
      <c r="C7" t="s">
        <v>27</v>
      </c>
      <c r="D7" s="13" t="s">
        <v>66</v>
      </c>
      <c r="E7" t="s">
        <v>27</v>
      </c>
      <c r="F7" t="s">
        <v>10</v>
      </c>
      <c r="G7" t="s">
        <v>27</v>
      </c>
      <c r="H7" t="s">
        <v>11</v>
      </c>
      <c r="I7" t="s">
        <v>27</v>
      </c>
      <c r="J7" t="s">
        <v>2</v>
      </c>
      <c r="K7" t="s">
        <v>27</v>
      </c>
      <c r="L7" s="20" t="s">
        <v>9</v>
      </c>
      <c r="M7" t="s">
        <v>27</v>
      </c>
      <c r="N7" s="20" t="s">
        <v>91</v>
      </c>
      <c r="O7" t="s">
        <v>27</v>
      </c>
      <c r="P7" t="s">
        <v>12</v>
      </c>
      <c r="Q7" t="s">
        <v>41</v>
      </c>
      <c r="R7" s="7">
        <v>564</v>
      </c>
      <c r="S7" t="s">
        <v>41</v>
      </c>
      <c r="T7" t="s">
        <v>46</v>
      </c>
      <c r="U7" t="s">
        <v>41</v>
      </c>
      <c r="V7" s="13" t="s">
        <v>63</v>
      </c>
      <c r="W7" t="s">
        <v>27</v>
      </c>
      <c r="X7" s="13" t="s">
        <v>68</v>
      </c>
      <c r="Y7" t="s">
        <v>27</v>
      </c>
    </row>
    <row r="8" spans="1:25" x14ac:dyDescent="0.25">
      <c r="A8" t="s">
        <v>27</v>
      </c>
      <c r="B8" s="12">
        <v>5</v>
      </c>
      <c r="C8" t="s">
        <v>27</v>
      </c>
      <c r="D8" s="13" t="s">
        <v>66</v>
      </c>
      <c r="E8" t="s">
        <v>27</v>
      </c>
      <c r="F8" t="s">
        <v>13</v>
      </c>
      <c r="G8" t="s">
        <v>27</v>
      </c>
      <c r="H8" t="s">
        <v>14</v>
      </c>
      <c r="I8" t="s">
        <v>27</v>
      </c>
      <c r="J8" t="s">
        <v>2</v>
      </c>
      <c r="K8" t="s">
        <v>27</v>
      </c>
      <c r="L8" s="20" t="s">
        <v>9</v>
      </c>
      <c r="M8" t="s">
        <v>27</v>
      </c>
      <c r="N8" s="20" t="s">
        <v>92</v>
      </c>
      <c r="O8" t="s">
        <v>27</v>
      </c>
      <c r="P8" t="s">
        <v>12</v>
      </c>
      <c r="Q8" t="s">
        <v>41</v>
      </c>
      <c r="R8" s="7">
        <v>902</v>
      </c>
      <c r="S8" t="s">
        <v>41</v>
      </c>
      <c r="T8" t="s">
        <v>46</v>
      </c>
      <c r="U8" t="s">
        <v>41</v>
      </c>
      <c r="V8" s="13" t="s">
        <v>62</v>
      </c>
      <c r="W8" t="s">
        <v>27</v>
      </c>
      <c r="X8" s="13" t="s">
        <v>68</v>
      </c>
      <c r="Y8" t="s">
        <v>27</v>
      </c>
    </row>
    <row r="9" spans="1:25" x14ac:dyDescent="0.25">
      <c r="A9" t="s">
        <v>27</v>
      </c>
      <c r="B9" s="12">
        <v>6</v>
      </c>
      <c r="C9" t="s">
        <v>27</v>
      </c>
      <c r="D9" s="13" t="s">
        <v>66</v>
      </c>
      <c r="E9" t="s">
        <v>27</v>
      </c>
      <c r="F9" t="s">
        <v>15</v>
      </c>
      <c r="G9" t="s">
        <v>27</v>
      </c>
      <c r="H9" t="s">
        <v>16</v>
      </c>
      <c r="I9" t="s">
        <v>27</v>
      </c>
      <c r="J9" t="s">
        <v>2</v>
      </c>
      <c r="K9" t="s">
        <v>27</v>
      </c>
      <c r="L9" s="20" t="s">
        <v>9</v>
      </c>
      <c r="M9" t="s">
        <v>27</v>
      </c>
      <c r="N9" s="20" t="s">
        <v>92</v>
      </c>
      <c r="O9" t="s">
        <v>27</v>
      </c>
      <c r="P9" t="s">
        <v>12</v>
      </c>
      <c r="Q9" t="s">
        <v>41</v>
      </c>
      <c r="R9" s="7">
        <v>43.54</v>
      </c>
      <c r="S9" t="s">
        <v>41</v>
      </c>
      <c r="T9" t="s">
        <v>46</v>
      </c>
      <c r="U9" t="s">
        <v>41</v>
      </c>
      <c r="V9" s="13" t="s">
        <v>64</v>
      </c>
      <c r="W9" t="s">
        <v>27</v>
      </c>
      <c r="X9" s="13" t="s">
        <v>68</v>
      </c>
      <c r="Y9" t="s">
        <v>27</v>
      </c>
    </row>
    <row r="10" spans="1:25" x14ac:dyDescent="0.25">
      <c r="A10" t="s">
        <v>27</v>
      </c>
      <c r="B10" s="12">
        <v>7</v>
      </c>
      <c r="C10" t="s">
        <v>27</v>
      </c>
      <c r="D10" s="13" t="s">
        <v>66</v>
      </c>
      <c r="E10" t="s">
        <v>27</v>
      </c>
      <c r="F10" t="s">
        <v>17</v>
      </c>
      <c r="G10" t="s">
        <v>27</v>
      </c>
      <c r="H10" t="s">
        <v>18</v>
      </c>
      <c r="I10" t="s">
        <v>27</v>
      </c>
      <c r="J10" t="s">
        <v>2</v>
      </c>
      <c r="K10" t="s">
        <v>27</v>
      </c>
      <c r="L10" s="20" t="s">
        <v>9</v>
      </c>
      <c r="M10" t="s">
        <v>27</v>
      </c>
      <c r="N10" s="20" t="s">
        <v>93</v>
      </c>
      <c r="O10" t="s">
        <v>27</v>
      </c>
      <c r="P10" s="15" t="s">
        <v>76</v>
      </c>
      <c r="Q10" t="s">
        <v>41</v>
      </c>
      <c r="R10" s="7">
        <v>1041.5999999999999</v>
      </c>
      <c r="S10" t="s">
        <v>41</v>
      </c>
      <c r="T10" t="s">
        <v>45</v>
      </c>
      <c r="U10" t="s">
        <v>41</v>
      </c>
      <c r="V10" s="13" t="s">
        <v>9</v>
      </c>
      <c r="W10" t="s">
        <v>27</v>
      </c>
      <c r="X10" s="13" t="s">
        <v>68</v>
      </c>
      <c r="Y10" t="s">
        <v>27</v>
      </c>
    </row>
    <row r="11" spans="1:25" x14ac:dyDescent="0.25">
      <c r="A11" t="s">
        <v>27</v>
      </c>
      <c r="B11" s="12">
        <v>8</v>
      </c>
      <c r="C11" t="s">
        <v>27</v>
      </c>
      <c r="D11" s="13" t="s">
        <v>66</v>
      </c>
      <c r="E11" t="s">
        <v>27</v>
      </c>
      <c r="F11" t="s">
        <v>19</v>
      </c>
      <c r="G11" t="s">
        <v>27</v>
      </c>
      <c r="H11" t="s">
        <v>20</v>
      </c>
      <c r="I11" t="s">
        <v>27</v>
      </c>
      <c r="J11" t="s">
        <v>21</v>
      </c>
      <c r="K11" t="s">
        <v>27</v>
      </c>
      <c r="L11" s="20" t="s">
        <v>9</v>
      </c>
      <c r="M11" t="s">
        <v>27</v>
      </c>
      <c r="N11" s="20" t="s">
        <v>94</v>
      </c>
      <c r="O11" t="s">
        <v>27</v>
      </c>
      <c r="P11" t="s">
        <v>22</v>
      </c>
      <c r="Q11" t="s">
        <v>41</v>
      </c>
      <c r="R11" s="7">
        <v>857.51</v>
      </c>
      <c r="S11" t="s">
        <v>41</v>
      </c>
      <c r="T11" t="s">
        <v>46</v>
      </c>
      <c r="U11" t="s">
        <v>41</v>
      </c>
      <c r="V11" s="13" t="s">
        <v>65</v>
      </c>
      <c r="W11" t="s">
        <v>27</v>
      </c>
      <c r="X11" s="13" t="s">
        <v>68</v>
      </c>
      <c r="Y11" t="s">
        <v>27</v>
      </c>
    </row>
    <row r="12" spans="1:25" x14ac:dyDescent="0.25">
      <c r="A12" t="s">
        <v>27</v>
      </c>
      <c r="B12" s="12">
        <v>9</v>
      </c>
      <c r="C12" t="s">
        <v>27</v>
      </c>
      <c r="D12" s="13" t="s">
        <v>66</v>
      </c>
      <c r="E12" t="s">
        <v>27</v>
      </c>
      <c r="F12" t="s">
        <v>23</v>
      </c>
      <c r="G12" t="s">
        <v>27</v>
      </c>
      <c r="H12" t="s">
        <v>24</v>
      </c>
      <c r="I12" t="s">
        <v>27</v>
      </c>
      <c r="J12" t="s">
        <v>21</v>
      </c>
      <c r="K12" t="s">
        <v>27</v>
      </c>
      <c r="L12" s="20" t="s">
        <v>9</v>
      </c>
      <c r="M12" t="s">
        <v>27</v>
      </c>
      <c r="N12" s="20" t="s">
        <v>95</v>
      </c>
      <c r="O12" t="s">
        <v>27</v>
      </c>
      <c r="P12" s="15" t="s">
        <v>76</v>
      </c>
      <c r="Q12" t="s">
        <v>41</v>
      </c>
      <c r="R12" s="7">
        <v>193.85</v>
      </c>
      <c r="S12" t="s">
        <v>41</v>
      </c>
      <c r="T12" t="s">
        <v>45</v>
      </c>
      <c r="U12" t="s">
        <v>41</v>
      </c>
      <c r="V12" s="13" t="s">
        <v>9</v>
      </c>
      <c r="W12" t="s">
        <v>27</v>
      </c>
      <c r="X12" s="13" t="s">
        <v>9</v>
      </c>
      <c r="Y12" t="s">
        <v>27</v>
      </c>
    </row>
    <row r="13" spans="1:25" x14ac:dyDescent="0.25">
      <c r="A13" t="s">
        <v>27</v>
      </c>
      <c r="B13" s="12">
        <v>10</v>
      </c>
      <c r="C13" t="s">
        <v>27</v>
      </c>
      <c r="D13" s="13" t="s">
        <v>66</v>
      </c>
      <c r="E13" t="s">
        <v>27</v>
      </c>
      <c r="F13" t="s">
        <v>51</v>
      </c>
      <c r="G13" t="s">
        <v>27</v>
      </c>
      <c r="H13" t="s">
        <v>75</v>
      </c>
      <c r="I13" t="s">
        <v>27</v>
      </c>
      <c r="J13" t="s">
        <v>21</v>
      </c>
      <c r="K13" t="s">
        <v>27</v>
      </c>
      <c r="L13" s="20" t="s">
        <v>9</v>
      </c>
      <c r="M13" t="s">
        <v>27</v>
      </c>
      <c r="N13" s="20" t="s">
        <v>96</v>
      </c>
      <c r="O13" t="s">
        <v>27</v>
      </c>
      <c r="P13" t="s">
        <v>12</v>
      </c>
      <c r="Q13" t="s">
        <v>41</v>
      </c>
      <c r="R13" s="7">
        <v>713.61</v>
      </c>
      <c r="S13" t="s">
        <v>41</v>
      </c>
      <c r="T13" t="s">
        <v>56</v>
      </c>
      <c r="U13" t="s">
        <v>41</v>
      </c>
      <c r="V13" s="13" t="s">
        <v>79</v>
      </c>
      <c r="W13" t="s">
        <v>27</v>
      </c>
      <c r="X13" s="13" t="s">
        <v>78</v>
      </c>
      <c r="Y13" t="s">
        <v>27</v>
      </c>
    </row>
    <row r="14" spans="1:25" x14ac:dyDescent="0.25">
      <c r="A14" s="2" t="s">
        <v>28</v>
      </c>
      <c r="B14" s="2" t="s">
        <v>29</v>
      </c>
      <c r="C14" s="2" t="s">
        <v>28</v>
      </c>
      <c r="D14" s="14" t="s">
        <v>30</v>
      </c>
      <c r="E14" s="2" t="s">
        <v>28</v>
      </c>
      <c r="F14" s="3" t="s">
        <v>74</v>
      </c>
      <c r="G14" s="2" t="s">
        <v>28</v>
      </c>
      <c r="H14" s="2" t="s">
        <v>32</v>
      </c>
      <c r="I14" s="2" t="s">
        <v>28</v>
      </c>
      <c r="J14" s="2" t="s">
        <v>33</v>
      </c>
      <c r="K14" s="2" t="s">
        <v>28</v>
      </c>
      <c r="L14" s="21" t="s">
        <v>85</v>
      </c>
      <c r="M14" s="2" t="s">
        <v>28</v>
      </c>
      <c r="N14" s="22" t="s">
        <v>84</v>
      </c>
      <c r="O14" s="2" t="s">
        <v>28</v>
      </c>
      <c r="P14" s="2" t="s">
        <v>34</v>
      </c>
      <c r="Q14" s="2" t="s">
        <v>28</v>
      </c>
      <c r="R14" s="7" t="s">
        <v>40</v>
      </c>
      <c r="S14" s="2" t="s">
        <v>28</v>
      </c>
      <c r="T14" s="2" t="s">
        <v>31</v>
      </c>
      <c r="U14" s="2" t="s">
        <v>28</v>
      </c>
      <c r="V14" s="14"/>
      <c r="W14" s="2" t="s">
        <v>28</v>
      </c>
      <c r="X14" s="14" t="s">
        <v>36</v>
      </c>
      <c r="Y14" s="2" t="s">
        <v>28</v>
      </c>
    </row>
    <row r="15" spans="1:25" x14ac:dyDescent="0.25">
      <c r="A15" t="s">
        <v>27</v>
      </c>
      <c r="B15">
        <v>11</v>
      </c>
      <c r="C15" t="s">
        <v>27</v>
      </c>
      <c r="D15" s="13" t="s">
        <v>66</v>
      </c>
      <c r="E15" t="s">
        <v>27</v>
      </c>
      <c r="F15" t="s">
        <v>52</v>
      </c>
      <c r="G15" t="s">
        <v>27</v>
      </c>
      <c r="H15" t="s">
        <v>42</v>
      </c>
      <c r="I15" t="s">
        <v>27</v>
      </c>
      <c r="J15" t="s">
        <v>37</v>
      </c>
      <c r="K15" t="s">
        <v>27</v>
      </c>
      <c r="L15" s="20" t="s">
        <v>9</v>
      </c>
      <c r="M15" t="s">
        <v>27</v>
      </c>
      <c r="N15" s="20" t="s">
        <v>97</v>
      </c>
      <c r="O15" t="s">
        <v>27</v>
      </c>
      <c r="P15" s="15" t="s">
        <v>76</v>
      </c>
      <c r="Q15" t="s">
        <v>41</v>
      </c>
      <c r="R15" s="7">
        <v>94.65</v>
      </c>
      <c r="S15" t="s">
        <v>41</v>
      </c>
      <c r="T15" t="s">
        <v>50</v>
      </c>
      <c r="U15" t="s">
        <v>41</v>
      </c>
      <c r="V15" s="13" t="s">
        <v>88</v>
      </c>
      <c r="W15" t="s">
        <v>27</v>
      </c>
      <c r="X15" s="13" t="s">
        <v>68</v>
      </c>
      <c r="Y15" t="s">
        <v>27</v>
      </c>
    </row>
    <row r="16" spans="1:25" x14ac:dyDescent="0.25">
      <c r="A16" s="9" t="s">
        <v>27</v>
      </c>
      <c r="B16" s="9">
        <v>12</v>
      </c>
      <c r="C16" s="9" t="s">
        <v>27</v>
      </c>
      <c r="D16" s="17" t="s">
        <v>67</v>
      </c>
      <c r="E16" s="9" t="s">
        <v>27</v>
      </c>
      <c r="F16" s="9" t="s">
        <v>25</v>
      </c>
      <c r="G16" s="9" t="s">
        <v>27</v>
      </c>
      <c r="H16" s="9" t="s">
        <v>26</v>
      </c>
      <c r="I16" s="9" t="s">
        <v>27</v>
      </c>
      <c r="J16" s="9" t="s">
        <v>2</v>
      </c>
      <c r="K16" s="9" t="s">
        <v>27</v>
      </c>
      <c r="L16" s="26">
        <v>2600001361</v>
      </c>
      <c r="M16" s="9" t="s">
        <v>27</v>
      </c>
      <c r="N16" s="20">
        <v>4500211893</v>
      </c>
      <c r="O16" s="9" t="s">
        <v>27</v>
      </c>
      <c r="P16" s="9" t="s">
        <v>39</v>
      </c>
      <c r="Q16" s="9" t="s">
        <v>41</v>
      </c>
      <c r="R16" s="10">
        <v>1071</v>
      </c>
      <c r="S16" t="s">
        <v>41</v>
      </c>
      <c r="T16" s="9" t="s">
        <v>47</v>
      </c>
      <c r="U16" t="s">
        <v>41</v>
      </c>
      <c r="V16" s="13" t="s">
        <v>9</v>
      </c>
      <c r="W16" s="9" t="s">
        <v>27</v>
      </c>
      <c r="X16" s="16" t="s">
        <v>9</v>
      </c>
      <c r="Y16" s="9" t="s">
        <v>27</v>
      </c>
    </row>
    <row r="17" spans="1:25" x14ac:dyDescent="0.25">
      <c r="A17" t="s">
        <v>27</v>
      </c>
      <c r="B17">
        <v>13</v>
      </c>
      <c r="C17" t="s">
        <v>27</v>
      </c>
      <c r="D17" s="18" t="s">
        <v>67</v>
      </c>
      <c r="E17" t="s">
        <v>27</v>
      </c>
      <c r="F17" t="s">
        <v>49</v>
      </c>
      <c r="G17" t="s">
        <v>27</v>
      </c>
      <c r="H17" t="s">
        <v>44</v>
      </c>
      <c r="I17" t="s">
        <v>27</v>
      </c>
      <c r="J17" t="s">
        <v>2</v>
      </c>
      <c r="K17" t="s">
        <v>27</v>
      </c>
      <c r="L17" s="26">
        <v>2600001492</v>
      </c>
      <c r="M17" t="s">
        <v>27</v>
      </c>
      <c r="N17" s="20">
        <v>4500211889</v>
      </c>
      <c r="O17" t="s">
        <v>27</v>
      </c>
      <c r="P17" t="s">
        <v>43</v>
      </c>
      <c r="Q17" t="s">
        <v>41</v>
      </c>
      <c r="R17" s="7">
        <v>84</v>
      </c>
      <c r="S17" t="s">
        <v>41</v>
      </c>
      <c r="T17" t="s">
        <v>48</v>
      </c>
      <c r="U17" t="s">
        <v>41</v>
      </c>
      <c r="V17" s="13" t="s">
        <v>9</v>
      </c>
      <c r="W17" t="s">
        <v>27</v>
      </c>
      <c r="X17" s="13" t="s">
        <v>9</v>
      </c>
      <c r="Y17" t="s">
        <v>27</v>
      </c>
    </row>
    <row r="18" spans="1:25" x14ac:dyDescent="0.25">
      <c r="A18" t="s">
        <v>27</v>
      </c>
      <c r="B18" s="9">
        <v>14</v>
      </c>
      <c r="C18" t="s">
        <v>27</v>
      </c>
      <c r="D18" s="13" t="s">
        <v>66</v>
      </c>
      <c r="E18" t="s">
        <v>27</v>
      </c>
      <c r="F18" t="s">
        <v>55</v>
      </c>
      <c r="G18" t="s">
        <v>27</v>
      </c>
      <c r="H18" t="s">
        <v>77</v>
      </c>
      <c r="I18" t="s">
        <v>27</v>
      </c>
      <c r="J18" t="s">
        <v>2</v>
      </c>
      <c r="K18" t="s">
        <v>27</v>
      </c>
      <c r="L18" s="26" t="s">
        <v>9</v>
      </c>
      <c r="M18" t="s">
        <v>27</v>
      </c>
      <c r="N18" s="20" t="s">
        <v>98</v>
      </c>
      <c r="O18" t="s">
        <v>27</v>
      </c>
      <c r="P18" t="s">
        <v>54</v>
      </c>
      <c r="Q18" t="s">
        <v>41</v>
      </c>
      <c r="R18" s="7">
        <v>196.45</v>
      </c>
      <c r="S18" t="s">
        <v>41</v>
      </c>
      <c r="T18" t="s">
        <v>59</v>
      </c>
      <c r="U18" t="s">
        <v>41</v>
      </c>
      <c r="V18" s="13" t="s">
        <v>60</v>
      </c>
      <c r="W18" t="s">
        <v>27</v>
      </c>
      <c r="X18" s="13" t="s">
        <v>68</v>
      </c>
      <c r="Y18" t="s">
        <v>27</v>
      </c>
    </row>
    <row r="19" spans="1:25" x14ac:dyDescent="0.25">
      <c r="A19" t="s">
        <v>27</v>
      </c>
      <c r="B19">
        <v>15</v>
      </c>
      <c r="C19" t="s">
        <v>27</v>
      </c>
      <c r="D19" s="13" t="s">
        <v>66</v>
      </c>
      <c r="E19" t="s">
        <v>27</v>
      </c>
      <c r="F19" t="s">
        <v>57</v>
      </c>
      <c r="G19" t="s">
        <v>27</v>
      </c>
      <c r="H19" t="s">
        <v>69</v>
      </c>
      <c r="I19" t="s">
        <v>27</v>
      </c>
      <c r="J19" t="s">
        <v>2</v>
      </c>
      <c r="K19" t="s">
        <v>27</v>
      </c>
      <c r="L19" s="26" t="s">
        <v>9</v>
      </c>
      <c r="M19" t="s">
        <v>27</v>
      </c>
      <c r="N19" s="20" t="s">
        <v>99</v>
      </c>
      <c r="O19" t="s">
        <v>27</v>
      </c>
      <c r="P19" t="s">
        <v>53</v>
      </c>
      <c r="Q19" t="s">
        <v>41</v>
      </c>
      <c r="R19" s="7">
        <v>95</v>
      </c>
      <c r="S19" t="s">
        <v>41</v>
      </c>
      <c r="T19" t="s">
        <v>50</v>
      </c>
      <c r="U19" t="s">
        <v>41</v>
      </c>
      <c r="V19" s="13" t="s">
        <v>9</v>
      </c>
      <c r="W19" t="s">
        <v>27</v>
      </c>
      <c r="X19" s="13" t="s">
        <v>87</v>
      </c>
      <c r="Y19" t="s">
        <v>27</v>
      </c>
    </row>
    <row r="20" spans="1:25" x14ac:dyDescent="0.25">
      <c r="A20" t="s">
        <v>27</v>
      </c>
      <c r="B20">
        <v>16</v>
      </c>
      <c r="C20" t="s">
        <v>27</v>
      </c>
      <c r="D20" s="18" t="s">
        <v>67</v>
      </c>
      <c r="E20" t="s">
        <v>27</v>
      </c>
      <c r="F20" t="s">
        <v>73</v>
      </c>
      <c r="G20" t="s">
        <v>27</v>
      </c>
      <c r="H20" t="s">
        <v>71</v>
      </c>
      <c r="I20" t="s">
        <v>27</v>
      </c>
      <c r="J20" t="s">
        <v>2</v>
      </c>
      <c r="K20" t="s">
        <v>27</v>
      </c>
      <c r="L20" s="26">
        <v>2600001835</v>
      </c>
      <c r="M20" t="s">
        <v>27</v>
      </c>
      <c r="N20" s="20" t="s">
        <v>9</v>
      </c>
      <c r="O20" t="s">
        <v>27</v>
      </c>
      <c r="P20" t="s">
        <v>72</v>
      </c>
      <c r="Q20" t="s">
        <v>41</v>
      </c>
      <c r="R20" s="7">
        <v>273.7</v>
      </c>
      <c r="S20" t="s">
        <v>41</v>
      </c>
      <c r="T20" t="s">
        <v>48</v>
      </c>
      <c r="U20" t="s">
        <v>41</v>
      </c>
      <c r="V20" s="13" t="s">
        <v>9</v>
      </c>
      <c r="W20" t="s">
        <v>27</v>
      </c>
      <c r="X20" s="13" t="s">
        <v>9</v>
      </c>
      <c r="Y20" t="s">
        <v>27</v>
      </c>
    </row>
    <row r="21" spans="1:25" ht="15.75" thickBot="1" x14ac:dyDescent="0.3">
      <c r="A21" t="s">
        <v>27</v>
      </c>
      <c r="B21">
        <v>17</v>
      </c>
      <c r="C21" t="s">
        <v>27</v>
      </c>
      <c r="D21" s="13" t="s">
        <v>80</v>
      </c>
      <c r="E21" t="s">
        <v>27</v>
      </c>
      <c r="F21" t="s">
        <v>9</v>
      </c>
      <c r="G21" t="s">
        <v>27</v>
      </c>
      <c r="H21" t="s">
        <v>81</v>
      </c>
      <c r="I21" t="s">
        <v>27</v>
      </c>
      <c r="J21" t="s">
        <v>2</v>
      </c>
      <c r="K21" t="s">
        <v>27</v>
      </c>
      <c r="L21" s="20" t="s">
        <v>86</v>
      </c>
      <c r="M21" t="s">
        <v>27</v>
      </c>
      <c r="N21" s="20" t="s">
        <v>100</v>
      </c>
      <c r="O21" t="s">
        <v>27</v>
      </c>
      <c r="P21" t="s">
        <v>82</v>
      </c>
      <c r="Q21" t="s">
        <v>41</v>
      </c>
      <c r="R21" s="7">
        <v>73.42</v>
      </c>
      <c r="S21" t="s">
        <v>41</v>
      </c>
      <c r="T21" t="s">
        <v>83</v>
      </c>
      <c r="U21" t="s">
        <v>41</v>
      </c>
      <c r="V21" s="13" t="s">
        <v>9</v>
      </c>
      <c r="W21" t="s">
        <v>27</v>
      </c>
      <c r="X21" s="13" t="s">
        <v>9</v>
      </c>
      <c r="Y21" t="s">
        <v>27</v>
      </c>
    </row>
    <row r="22" spans="1:25" ht="15.75" thickTop="1" x14ac:dyDescent="0.25">
      <c r="A22" s="4" t="s">
        <v>27</v>
      </c>
      <c r="B22" s="4" t="s">
        <v>9</v>
      </c>
      <c r="C22" s="4" t="s">
        <v>27</v>
      </c>
      <c r="D22" s="4" t="s">
        <v>9</v>
      </c>
      <c r="E22" s="4" t="s">
        <v>27</v>
      </c>
      <c r="F22" s="4" t="s">
        <v>9</v>
      </c>
      <c r="G22" s="4" t="s">
        <v>27</v>
      </c>
      <c r="H22" s="4" t="s">
        <v>9</v>
      </c>
      <c r="I22" s="4" t="s">
        <v>27</v>
      </c>
      <c r="J22" s="4" t="s">
        <v>9</v>
      </c>
      <c r="K22" s="4" t="s">
        <v>27</v>
      </c>
      <c r="L22" s="4" t="s">
        <v>9</v>
      </c>
      <c r="M22" s="4" t="s">
        <v>27</v>
      </c>
      <c r="N22" s="4" t="s">
        <v>9</v>
      </c>
      <c r="O22" s="4" t="s">
        <v>27</v>
      </c>
      <c r="P22" s="5" t="s">
        <v>38</v>
      </c>
      <c r="Q22" t="s">
        <v>41</v>
      </c>
      <c r="R22" s="8">
        <f>SUM(R4:R19)</f>
        <v>9254.2400000000016</v>
      </c>
      <c r="S22" t="s">
        <v>27</v>
      </c>
      <c r="T22" s="4" t="s">
        <v>9</v>
      </c>
      <c r="U22" t="s">
        <v>27</v>
      </c>
      <c r="V22" s="4" t="s">
        <v>9</v>
      </c>
      <c r="W22" s="4" t="s">
        <v>27</v>
      </c>
      <c r="X22" s="4" t="s">
        <v>9</v>
      </c>
      <c r="Y22" s="4" t="s">
        <v>27</v>
      </c>
    </row>
    <row r="23" spans="1:25" x14ac:dyDescent="0.25">
      <c r="R23" s="1"/>
    </row>
    <row r="24" spans="1:25" x14ac:dyDescent="0.25">
      <c r="R24" s="1"/>
      <c r="S24" s="1"/>
      <c r="U24" s="1"/>
    </row>
    <row r="25" spans="1:25" ht="20.25" customHeight="1" x14ac:dyDescent="0.25">
      <c r="A25" s="23"/>
      <c r="F25" s="24" t="str">
        <f>J16&amp;K16&amp;L16</f>
        <v>CM  |2600001361</v>
      </c>
    </row>
    <row r="26" spans="1:25" x14ac:dyDescent="0.25">
      <c r="F26" t="str">
        <f>TEXT(L12,)</f>
        <v xml:space="preserve"> </v>
      </c>
    </row>
    <row r="27" spans="1:25" x14ac:dyDescent="0.25">
      <c r="F27" s="25" t="str">
        <f>TEXT(Eingang!L16,"")</f>
        <v/>
      </c>
    </row>
    <row r="28" spans="1:25" x14ac:dyDescent="0.25">
      <c r="F28" t="str">
        <f>TEXT(L16,)</f>
        <v/>
      </c>
    </row>
    <row r="33" spans="18:18" x14ac:dyDescent="0.25">
      <c r="R33" s="7"/>
    </row>
  </sheetData>
  <conditionalFormatting sqref="A3:L3 W3:Y3 O3:T3">
    <cfRule type="cellIs" dxfId="82" priority="155" operator="equal">
      <formula>"^"</formula>
    </cfRule>
  </conditionalFormatting>
  <conditionalFormatting sqref="A4 F4 J4 P4 R4 H4 C4:D4 T4 X4:X11 L4:L13">
    <cfRule type="cellIs" dxfId="81" priority="154" operator="equal">
      <formula>"|"</formula>
    </cfRule>
  </conditionalFormatting>
  <conditionalFormatting sqref="E4">
    <cfRule type="cellIs" dxfId="80" priority="153" operator="equal">
      <formula>"|"</formula>
    </cfRule>
  </conditionalFormatting>
  <conditionalFormatting sqref="I4">
    <cfRule type="cellIs" dxfId="79" priority="152" operator="equal">
      <formula>"|"</formula>
    </cfRule>
  </conditionalFormatting>
  <conditionalFormatting sqref="K4">
    <cfRule type="cellIs" dxfId="78" priority="151" operator="equal">
      <formula>"|"</formula>
    </cfRule>
  </conditionalFormatting>
  <conditionalFormatting sqref="O4">
    <cfRule type="cellIs" dxfId="77" priority="150" operator="equal">
      <formula>"|"</formula>
    </cfRule>
  </conditionalFormatting>
  <conditionalFormatting sqref="Q4:Q13">
    <cfRule type="cellIs" dxfId="76" priority="149" operator="equal">
      <formula>"|  "</formula>
    </cfRule>
  </conditionalFormatting>
  <conditionalFormatting sqref="W4">
    <cfRule type="cellIs" dxfId="75" priority="147" operator="equal">
      <formula>"|"</formula>
    </cfRule>
  </conditionalFormatting>
  <conditionalFormatting sqref="Y4">
    <cfRule type="cellIs" dxfId="74" priority="146" operator="equal">
      <formula>"|"</formula>
    </cfRule>
  </conditionalFormatting>
  <conditionalFormatting sqref="A5:D13 J5:J13 P5:P9 X12:X13 F5:F13 H5:H13 X15 T13 T11 T5:T9 T15 P11 P13">
    <cfRule type="cellIs" dxfId="73" priority="145" operator="equal">
      <formula>"|"</formula>
    </cfRule>
  </conditionalFormatting>
  <conditionalFormatting sqref="E5:E13">
    <cfRule type="cellIs" dxfId="72" priority="144" operator="equal">
      <formula>"|"</formula>
    </cfRule>
  </conditionalFormatting>
  <conditionalFormatting sqref="I5:I13">
    <cfRule type="cellIs" dxfId="71" priority="143" operator="equal">
      <formula>"|"</formula>
    </cfRule>
  </conditionalFormatting>
  <conditionalFormatting sqref="K5:K13">
    <cfRule type="cellIs" dxfId="70" priority="142" operator="equal">
      <formula>"|"</formula>
    </cfRule>
  </conditionalFormatting>
  <conditionalFormatting sqref="O5:O13">
    <cfRule type="cellIs" dxfId="69" priority="141" operator="equal">
      <formula>"|"</formula>
    </cfRule>
  </conditionalFormatting>
  <conditionalFormatting sqref="W5:W13">
    <cfRule type="cellIs" dxfId="68" priority="138" operator="equal">
      <formula>"|"</formula>
    </cfRule>
  </conditionalFormatting>
  <conditionalFormatting sqref="Y5:Y13">
    <cfRule type="cellIs" dxfId="67" priority="137" operator="equal">
      <formula>"|"</formula>
    </cfRule>
  </conditionalFormatting>
  <conditionalFormatting sqref="A14:E14 T14 W14:Y14 G14:L14 O14:Q14">
    <cfRule type="cellIs" dxfId="66" priority="136" operator="equal">
      <formula>"^"</formula>
    </cfRule>
  </conditionalFormatting>
  <conditionalFormatting sqref="A15:A16">
    <cfRule type="cellIs" dxfId="65" priority="135" operator="equal">
      <formula>"|"</formula>
    </cfRule>
  </conditionalFormatting>
  <conditionalFormatting sqref="C15:C16">
    <cfRule type="cellIs" dxfId="64" priority="134" operator="equal">
      <formula>"|"</formula>
    </cfRule>
  </conditionalFormatting>
  <conditionalFormatting sqref="E15:E16">
    <cfRule type="cellIs" dxfId="63" priority="133" operator="equal">
      <formula>"|"</formula>
    </cfRule>
  </conditionalFormatting>
  <conditionalFormatting sqref="I15:I16">
    <cfRule type="cellIs" dxfId="62" priority="132" operator="equal">
      <formula>"|"</formula>
    </cfRule>
  </conditionalFormatting>
  <conditionalFormatting sqref="K15:K16">
    <cfRule type="cellIs" dxfId="61" priority="131" operator="equal">
      <formula>"|"</formula>
    </cfRule>
  </conditionalFormatting>
  <conditionalFormatting sqref="O15:O16">
    <cfRule type="cellIs" dxfId="60" priority="130" operator="equal">
      <formula>"|"</formula>
    </cfRule>
  </conditionalFormatting>
  <conditionalFormatting sqref="W15:W16">
    <cfRule type="cellIs" dxfId="59" priority="127" operator="equal">
      <formula>"|"</formula>
    </cfRule>
  </conditionalFormatting>
  <conditionalFormatting sqref="Y15:Y16">
    <cfRule type="cellIs" dxfId="58" priority="126" operator="equal">
      <formula>"|"</formula>
    </cfRule>
  </conditionalFormatting>
  <conditionalFormatting sqref="A22">
    <cfRule type="cellIs" dxfId="57" priority="125" operator="equal">
      <formula>"|"</formula>
    </cfRule>
  </conditionalFormatting>
  <conditionalFormatting sqref="C22">
    <cfRule type="cellIs" dxfId="56" priority="124" operator="equal">
      <formula>"|"</formula>
    </cfRule>
  </conditionalFormatting>
  <conditionalFormatting sqref="E22">
    <cfRule type="cellIs" dxfId="55" priority="123" operator="equal">
      <formula>"|"</formula>
    </cfRule>
  </conditionalFormatting>
  <conditionalFormatting sqref="I22">
    <cfRule type="cellIs" dxfId="54" priority="122" operator="equal">
      <formula>"|"</formula>
    </cfRule>
  </conditionalFormatting>
  <conditionalFormatting sqref="K22">
    <cfRule type="cellIs" dxfId="53" priority="121" operator="equal">
      <formula>"|"</formula>
    </cfRule>
  </conditionalFormatting>
  <conditionalFormatting sqref="O22">
    <cfRule type="cellIs" dxfId="52" priority="120" operator="equal">
      <formula>"|"</formula>
    </cfRule>
  </conditionalFormatting>
  <conditionalFormatting sqref="W22">
    <cfRule type="cellIs" dxfId="51" priority="117" operator="equal">
      <formula>"|"</formula>
    </cfRule>
  </conditionalFormatting>
  <conditionalFormatting sqref="Y22">
    <cfRule type="cellIs" dxfId="50" priority="116" operator="equal">
      <formula>"|"</formula>
    </cfRule>
  </conditionalFormatting>
  <conditionalFormatting sqref="G15:G16">
    <cfRule type="cellIs" dxfId="49" priority="115" operator="equal">
      <formula>"|"</formula>
    </cfRule>
  </conditionalFormatting>
  <conditionalFormatting sqref="G22">
    <cfRule type="cellIs" dxfId="48" priority="114" operator="equal">
      <formula>"|"</formula>
    </cfRule>
  </conditionalFormatting>
  <conditionalFormatting sqref="G4">
    <cfRule type="cellIs" dxfId="47" priority="113" operator="equal">
      <formula>"|"</formula>
    </cfRule>
  </conditionalFormatting>
  <conditionalFormatting sqref="G5:G12">
    <cfRule type="cellIs" dxfId="46" priority="112" operator="equal">
      <formula>"|"</formula>
    </cfRule>
  </conditionalFormatting>
  <conditionalFormatting sqref="G13">
    <cfRule type="cellIs" dxfId="45" priority="111" operator="equal">
      <formula>"|"</formula>
    </cfRule>
  </conditionalFormatting>
  <conditionalFormatting sqref="Q15:Q16">
    <cfRule type="cellIs" dxfId="44" priority="109" operator="equal">
      <formula>"|  "</formula>
    </cfRule>
  </conditionalFormatting>
  <conditionalFormatting sqref="Q22">
    <cfRule type="cellIs" dxfId="43" priority="108" operator="equal">
      <formula>"|  "</formula>
    </cfRule>
  </conditionalFormatting>
  <conditionalFormatting sqref="S22">
    <cfRule type="cellIs" dxfId="42" priority="107" operator="equal">
      <formula>"|"</formula>
    </cfRule>
  </conditionalFormatting>
  <conditionalFormatting sqref="R33">
    <cfRule type="cellIs" dxfId="41" priority="106" operator="equal">
      <formula>"|"</formula>
    </cfRule>
  </conditionalFormatting>
  <conditionalFormatting sqref="R5:R16">
    <cfRule type="cellIs" dxfId="40" priority="105" operator="equal">
      <formula>"|"</formula>
    </cfRule>
  </conditionalFormatting>
  <conditionalFormatting sqref="X17 T17:T21 X19:X21">
    <cfRule type="cellIs" dxfId="39" priority="104" operator="equal">
      <formula>"|"</formula>
    </cfRule>
  </conditionalFormatting>
  <conditionalFormatting sqref="A17:A21">
    <cfRule type="cellIs" dxfId="38" priority="103" operator="equal">
      <formula>"|"</formula>
    </cfRule>
  </conditionalFormatting>
  <conditionalFormatting sqref="C17:C21">
    <cfRule type="cellIs" dxfId="37" priority="102" operator="equal">
      <formula>"|"</formula>
    </cfRule>
  </conditionalFormatting>
  <conditionalFormatting sqref="E17:E21">
    <cfRule type="cellIs" dxfId="36" priority="101" operator="equal">
      <formula>"|"</formula>
    </cfRule>
  </conditionalFormatting>
  <conditionalFormatting sqref="I17:I21">
    <cfRule type="cellIs" dxfId="35" priority="100" operator="equal">
      <formula>"|"</formula>
    </cfRule>
  </conditionalFormatting>
  <conditionalFormatting sqref="K17:K21">
    <cfRule type="cellIs" dxfId="34" priority="99" operator="equal">
      <formula>"|"</formula>
    </cfRule>
  </conditionalFormatting>
  <conditionalFormatting sqref="O17:O21">
    <cfRule type="cellIs" dxfId="33" priority="98" operator="equal">
      <formula>"|"</formula>
    </cfRule>
  </conditionalFormatting>
  <conditionalFormatting sqref="W17:W21">
    <cfRule type="cellIs" dxfId="32" priority="97" operator="equal">
      <formula>"|"</formula>
    </cfRule>
  </conditionalFormatting>
  <conditionalFormatting sqref="Y17:Y21">
    <cfRule type="cellIs" dxfId="31" priority="96" operator="equal">
      <formula>"|"</formula>
    </cfRule>
  </conditionalFormatting>
  <conditionalFormatting sqref="G17:G18 H18 G19:H21">
    <cfRule type="cellIs" dxfId="30" priority="95" operator="equal">
      <formula>"|"</formula>
    </cfRule>
  </conditionalFormatting>
  <conditionalFormatting sqref="Q17:Q21">
    <cfRule type="cellIs" dxfId="29" priority="93" operator="equal">
      <formula>"|  "</formula>
    </cfRule>
  </conditionalFormatting>
  <conditionalFormatting sqref="R17:R21">
    <cfRule type="cellIs" dxfId="28" priority="92" operator="equal">
      <formula>"|"</formula>
    </cfRule>
  </conditionalFormatting>
  <conditionalFormatting sqref="B4">
    <cfRule type="cellIs" dxfId="27" priority="91" operator="equal">
      <formula>"|"</formula>
    </cfRule>
  </conditionalFormatting>
  <conditionalFormatting sqref="S4:S13 S15:S21">
    <cfRule type="cellIs" dxfId="26" priority="90" operator="equal">
      <formula>"|  "</formula>
    </cfRule>
  </conditionalFormatting>
  <conditionalFormatting sqref="S14">
    <cfRule type="cellIs" dxfId="25" priority="89" operator="equal">
      <formula>"^"</formula>
    </cfRule>
  </conditionalFormatting>
  <conditionalFormatting sqref="T10">
    <cfRule type="cellIs" dxfId="24" priority="88" operator="equal">
      <formula>"|"</formula>
    </cfRule>
  </conditionalFormatting>
  <conditionalFormatting sqref="T12">
    <cfRule type="cellIs" dxfId="23" priority="87" operator="equal">
      <formula>"|"</formula>
    </cfRule>
  </conditionalFormatting>
  <conditionalFormatting sqref="X18">
    <cfRule type="cellIs" dxfId="22" priority="36" operator="equal">
      <formula>"|"</formula>
    </cfRule>
  </conditionalFormatting>
  <conditionalFormatting sqref="V14">
    <cfRule type="cellIs" dxfId="21" priority="45" operator="equal">
      <formula>"^"</formula>
    </cfRule>
  </conditionalFormatting>
  <conditionalFormatting sqref="U22">
    <cfRule type="cellIs" dxfId="20" priority="44" operator="equal">
      <formula>"|"</formula>
    </cfRule>
  </conditionalFormatting>
  <conditionalFormatting sqref="V18:V21">
    <cfRule type="cellIs" dxfId="19" priority="43" operator="equal">
      <formula>"|"</formula>
    </cfRule>
  </conditionalFormatting>
  <conditionalFormatting sqref="U3:V3">
    <cfRule type="cellIs" dxfId="18" priority="48" operator="equal">
      <formula>"^"</formula>
    </cfRule>
  </conditionalFormatting>
  <conditionalFormatting sqref="V4:V13">
    <cfRule type="cellIs" dxfId="17" priority="47" operator="equal">
      <formula>"|"</formula>
    </cfRule>
  </conditionalFormatting>
  <conditionalFormatting sqref="V15:V17">
    <cfRule type="cellIs" dxfId="16" priority="46" operator="equal">
      <formula>"|"</formula>
    </cfRule>
  </conditionalFormatting>
  <conditionalFormatting sqref="U4:U13 U15:U21">
    <cfRule type="cellIs" dxfId="15" priority="42" operator="equal">
      <formula>"|  "</formula>
    </cfRule>
  </conditionalFormatting>
  <conditionalFormatting sqref="U14">
    <cfRule type="cellIs" dxfId="14" priority="41" operator="equal">
      <formula>"^"</formula>
    </cfRule>
  </conditionalFormatting>
  <conditionalFormatting sqref="F14">
    <cfRule type="cellIs" dxfId="13" priority="35" operator="equal">
      <formula>"^"</formula>
    </cfRule>
  </conditionalFormatting>
  <conditionalFormatting sqref="P10">
    <cfRule type="cellIs" dxfId="12" priority="34" operator="equal">
      <formula>"|"</formula>
    </cfRule>
  </conditionalFormatting>
  <conditionalFormatting sqref="P15">
    <cfRule type="cellIs" dxfId="11" priority="33" operator="equal">
      <formula>"|"</formula>
    </cfRule>
  </conditionalFormatting>
  <conditionalFormatting sqref="P12">
    <cfRule type="cellIs" dxfId="10" priority="32" operator="equal">
      <formula>"|"</formula>
    </cfRule>
  </conditionalFormatting>
  <conditionalFormatting sqref="N15:N21 N4:N13">
    <cfRule type="cellIs" dxfId="9" priority="15" operator="equal">
      <formula>"|"</formula>
    </cfRule>
  </conditionalFormatting>
  <conditionalFormatting sqref="M4">
    <cfRule type="cellIs" dxfId="8" priority="6" operator="equal">
      <formula>"|"</formula>
    </cfRule>
  </conditionalFormatting>
  <conditionalFormatting sqref="M22">
    <cfRule type="cellIs" dxfId="7" priority="2" operator="equal">
      <formula>"|"</formula>
    </cfRule>
  </conditionalFormatting>
  <conditionalFormatting sqref="N3">
    <cfRule type="cellIs" dxfId="6" priority="16" operator="equal">
      <formula>"^"</formula>
    </cfRule>
  </conditionalFormatting>
  <conditionalFormatting sqref="M5:M13">
    <cfRule type="cellIs" dxfId="5" priority="5" operator="equal">
      <formula>"|"</formula>
    </cfRule>
  </conditionalFormatting>
  <conditionalFormatting sqref="N14">
    <cfRule type="cellIs" dxfId="4" priority="11" operator="equal">
      <formula>"^"</formula>
    </cfRule>
  </conditionalFormatting>
  <conditionalFormatting sqref="M15:M16">
    <cfRule type="cellIs" dxfId="3" priority="3" operator="equal">
      <formula>"|"</formula>
    </cfRule>
  </conditionalFormatting>
  <conditionalFormatting sqref="M17:M21">
    <cfRule type="cellIs" dxfId="2" priority="1" operator="equal">
      <formula>"|"</formula>
    </cfRule>
  </conditionalFormatting>
  <conditionalFormatting sqref="M3">
    <cfRule type="cellIs" dxfId="1" priority="7" operator="equal">
      <formula>"^"</formula>
    </cfRule>
  </conditionalFormatting>
  <conditionalFormatting sqref="M14">
    <cfRule type="cellIs" dxfId="0" priority="4" operator="equal">
      <formula>"^"</formula>
    </cfRule>
  </conditionalFormatting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A4" sqref="A4:A23"/>
    </sheetView>
  </sheetViews>
  <sheetFormatPr baseColWidth="10" defaultRowHeight="15" x14ac:dyDescent="0.25"/>
  <cols>
    <col min="1" max="1" width="50.42578125" customWidth="1"/>
  </cols>
  <sheetData>
    <row r="1" spans="1:1" x14ac:dyDescent="0.25">
      <c r="A1" s="11"/>
    </row>
    <row r="2" spans="1:1" x14ac:dyDescent="0.25">
      <c r="A2" s="11"/>
    </row>
    <row r="3" spans="1:1" x14ac:dyDescent="0.25">
      <c r="A3" s="11"/>
    </row>
    <row r="4" spans="1:1" x14ac:dyDescent="0.25">
      <c r="A4" s="11" t="str">
        <f>CONCATENATE(Eingang!A3,Eingang!B3,Eingang!C3,Eingang!D3,Eingang!E3,Eingang!F3,Eingang!G3,Eingang!H3,Eingang!I3,Eingang!J3,Eingang!K3,Eingang!L3,Eingang!M3,Eingang!N3,Eingang!O3,Eingang!P3,Eingang!Q3,Eingang!R3,Eingang!S3,Eingang!T3,Eingang!U3,Eingang!V3,Eingang!W3,Eingang!X3,Eingang!Y3,)</f>
        <v>^ Pos. ^ Art   ^Warenkorb\\ "PR" ARIBA\\ WK-"#"Easybanf  ^Was ^Anforderer  ^ BANF#^Bestellnummer^Lieferant  ^Kosten^Status((in Ariba))  ^RC#^voll-\\ ständig^</v>
      </c>
    </row>
    <row r="5" spans="1:1" x14ac:dyDescent="0.25">
      <c r="A5" s="11" t="str">
        <f>Eingang!A4&amp;Eingang!B4&amp;Eingang!C4&amp;Eingang!D4&amp;Eingang!E4&amp;Eingang!F4&amp;Eingang!G4&amp;Eingang!H4&amp;Eingang!I4&amp;Eingang!J4&amp;Eingang!K4&amp;Eingang!L4&amp;Eingang!M4&amp;Eingang!N4&amp;Eingang!O4&amp;Eingang!P4&amp;Eingang!Q4&amp;TEXT(Eingang!R4,"#.##0,00 €")&amp;Eingang!S4&amp;Eingang!T4&amp;Eingang!U4&amp;Eingang!V4&amp;Eingang!W4&amp;Eingang!X4&amp;Eingang!Y4</f>
        <v>|1|@#EEEEFF: ARIBA |{{ :projects:maps21:best:pr089736-benachrichtigung_bestellanforderung_ist_vollstaendig_genehmigt_worden_-_pr89736_-_136-012320f_vp135-3-ah_1.777_38_eur_.pdf |PR89736}} |Netzteil, Führungschienen  |CM  | |0081000125|@#C7A7A7: Lager  |  1.777,38 €|    Bestellt  |   | @#EEFFEE: ✔  |</v>
      </c>
    </row>
    <row r="6" spans="1:1" x14ac:dyDescent="0.25">
      <c r="A6" s="11" t="str">
        <f>Eingang!A5&amp;Eingang!B5&amp;Eingang!C5&amp;Eingang!D5&amp;Eingang!E5&amp;Eingang!F5&amp;Eingang!G5&amp;Eingang!H5&amp;Eingang!I5&amp;Eingang!J5&amp;Eingang!K5&amp;Eingang!L5&amp;Eingang!M5&amp;Eingang!N5&amp;Eingang!O5&amp;Eingang!P5&amp;Eingang!Q5&amp;TEXT(Eingang!R5,"#.##0,00 €")&amp;Eingang!S5&amp;Eingang!T5&amp;Eingang!U5&amp;Eingang!V5&amp;Eingang!W5&amp;Eingang!X5&amp;Eingang!Y5</f>
        <v>|2|@#EEEEFF: ARIBA |{{ :projects:maps21:best:pr089842-benachrichtigung_bestellanforderung_ist_vollstaendig_genehmigt_worden_-_pr89842_-_hintere_z-schiene_alumin_254_35_eur_.pdf |PR89842}} |Z-Schiene, Seitenteile, Frontplatte  |CM  | |7110000233|Distrelec  |  254,35 €|    Erfasst  |     RC133442\\ RC133448  | @#EEFFEE: ✔  |</v>
      </c>
    </row>
    <row r="7" spans="1:1" x14ac:dyDescent="0.25">
      <c r="A7" s="11" t="str">
        <f>Eingang!A6&amp;Eingang!B6&amp;Eingang!C6&amp;Eingang!D6&amp;Eingang!E6&amp;Eingang!F6&amp;Eingang!G6&amp;Eingang!H6&amp;Eingang!I6&amp;Eingang!J6&amp;Eingang!K6&amp;Eingang!L6&amp;Eingang!M6&amp;Eingang!N6&amp;Eingang!O6&amp;Eingang!P6&amp;Eingang!Q6&amp;TEXT(Eingang!R6,"#.##0,00 €")&amp;Eingang!S6&amp;Eingang!T6&amp;Eingang!U6&amp;Eingang!V6&amp;Eingang!W6&amp;Eingang!X6&amp;Eingang!Y6</f>
        <v>|3|@#FFEEEE: Easybanf   |WK_573-\\ WK_y-Bürklin|CPLDs |T.Hoffmann |2600000382|4500210593|ELPRO\\ Bürklin  |  1.365,30 €|   |   | @#EEFFEE: ✔  |</v>
      </c>
    </row>
    <row r="8" spans="1:1" x14ac:dyDescent="0.25">
      <c r="A8" s="11" t="str">
        <f>Eingang!A7&amp;Eingang!B7&amp;Eingang!C7&amp;Eingang!D7&amp;Eingang!E7&amp;Eingang!F7&amp;Eingang!G7&amp;Eingang!H7&amp;Eingang!I7&amp;Eingang!J7&amp;Eingang!K7&amp;Eingang!L7&amp;Eingang!M7&amp;Eingang!N7&amp;Eingang!O7&amp;Eingang!P7&amp;Eingang!Q7&amp;TEXT(Eingang!R7,"#.##0,00 €")&amp;Eingang!S7&amp;Eingang!T7&amp;Eingang!U7&amp;Eingang!V7&amp;Eingang!W7&amp;Eingang!X7&amp;Eingang!Y7</f>
        <v>|4|@#EEEEFF: ARIBA |{{ :projects:maps21:best:pr094006.pdf |PR94006}} |Pmatrix, Pegelwandler, MDR-Buchse, Ac-Netzteil, Kanalüberw., 16polPfosten, 4xODER  |CM  | |7110000366|RS |  564,00 €|    Erfasst  |    RC140325\\ RC140568\\ RC140649\\ RC142844| @#EEFFEE: ✔  |</v>
      </c>
    </row>
    <row r="9" spans="1:1" x14ac:dyDescent="0.25">
      <c r="A9" s="11" t="str">
        <f>Eingang!A8&amp;Eingang!B8&amp;Eingang!C8&amp;Eingang!D8&amp;Eingang!E8&amp;Eingang!F8&amp;Eingang!G8&amp;Eingang!H8&amp;Eingang!I8&amp;Eingang!J8&amp;Eingang!K8&amp;Eingang!L8&amp;Eingang!M8&amp;Eingang!N8&amp;Eingang!O8&amp;Eingang!P8&amp;Eingang!Q8&amp;TEXT(Eingang!R8,"#.##0,00 €")&amp;Eingang!S8&amp;Eingang!T8&amp;Eingang!U8&amp;Eingang!V8&amp;Eingang!W8&amp;Eingang!X8&amp;Eingang!Y8</f>
        <v>|5|@#EEEEFF: ARIBA |{{ :projects:maps21:best:pr094163.pdf |PR94163}} |100Ω-Puffer  |CM  | |7110000369|RS |  902,00 €|    Erfasst  |    RC140667\\ | @#EEFFEE: ✔  |</v>
      </c>
    </row>
    <row r="10" spans="1:1" x14ac:dyDescent="0.25">
      <c r="A10" s="11" t="str">
        <f>Eingang!A9&amp;Eingang!B9&amp;Eingang!C9&amp;Eingang!D9&amp;Eingang!E9&amp;Eingang!F9&amp;Eingang!G9&amp;Eingang!H9&amp;Eingang!I9&amp;Eingang!J9&amp;Eingang!K9&amp;Eingang!L9&amp;Eingang!M9&amp;Eingang!N9&amp;Eingang!O9&amp;Eingang!P9&amp;Eingang!Q9&amp;TEXT(Eingang!R9,"#.##0,00 €")&amp;Eingang!S9&amp;Eingang!T9&amp;Eingang!U9&amp;Eingang!V9&amp;Eingang!W9&amp;Eingang!X9&amp;Eingang!Y9</f>
        <v>|6|@#EEEEFF: ARIBA |{{ :projects:maps21:best:pr094173.pdf |PR94173}} |Diverse Pfostenbuchsen und Stecker, MDR-Buchse, Drehcodierer, VG96pol männl., gew C  |CM  | |7110000369|RS |  43,54 €|    Erfasst  |    RC141613\\ RC141752\\ RC144479| @#EEFFEE: ✔  |</v>
      </c>
    </row>
    <row r="11" spans="1:1" x14ac:dyDescent="0.25">
      <c r="A11" s="11" t="str">
        <f>Eingang!A10&amp;Eingang!B10&amp;Eingang!C10&amp;Eingang!D10&amp;Eingang!E10&amp;Eingang!F10&amp;Eingang!G10&amp;Eingang!H10&amp;Eingang!I10&amp;Eingang!J10&amp;Eingang!K10&amp;Eingang!L10&amp;Eingang!M10&amp;Eingang!N10&amp;Eingang!O10&amp;Eingang!P10&amp;Eingang!Q10&amp;TEXT(Eingang!R10,"#.##0,00 €")&amp;Eingang!S10&amp;Eingang!T10&amp;Eingang!U10&amp;Eingang!V10&amp;Eingang!W10&amp;Eingang!X10&amp;Eingang!Y10</f>
        <v>|7|@#EEEEFF: ARIBA |{{ :projects:maps21:best:pr094204.pdf |PR94204}} |#EPA.00.250.NTN  |CM  | |0081000267|@#C7A7A7: Lager  |  1.041,60 €|    Bestellt  |   | @#EEFFEE: ✔  |</v>
      </c>
    </row>
    <row r="12" spans="1:1" x14ac:dyDescent="0.25">
      <c r="A12" s="11" t="str">
        <f>Eingang!A11&amp;Eingang!B11&amp;Eingang!C11&amp;Eingang!D11&amp;Eingang!E11&amp;Eingang!F11&amp;Eingang!G11&amp;Eingang!H11&amp;Eingang!I11&amp;Eingang!J11&amp;Eingang!K11&amp;Eingang!L11&amp;Eingang!M11&amp;Eingang!N11&amp;Eingang!O11&amp;Eingang!P11&amp;Eingang!Q11&amp;TEXT(Eingang!R11,"#.##0,00 €")&amp;Eingang!S11&amp;Eingang!T11&amp;Eingang!U11&amp;Eingang!V11&amp;Eingang!W11&amp;Eingang!X11&amp;Eingang!Y11</f>
        <v>|8|@#EEEEFF: ARIBA |{{ :projects:maps21:best:pr109470-rs_farnel_24.8.2022pdf.pdf |PR109470}} |50Ω, MAX627  |CM | |7110000881\\ 7110000882|RS+FARNELL |  857,51 €|    Erfasst  |    RC166393\\ RC167572| @#EEFFEE: ✔  |</v>
      </c>
    </row>
    <row r="13" spans="1:1" x14ac:dyDescent="0.25">
      <c r="A13" s="11" t="str">
        <f>Eingang!A12&amp;Eingang!B12&amp;Eingang!C12&amp;Eingang!D12&amp;Eingang!E12&amp;Eingang!F12&amp;Eingang!G12&amp;Eingang!H12&amp;Eingang!I12&amp;Eingang!J12&amp;Eingang!K12&amp;Eingang!L12&amp;Eingang!M12&amp;Eingang!N12&amp;Eingang!O12&amp;Eingang!P12&amp;Eingang!Q12&amp;TEXT(Eingang!R12,"#.##0,00 €")&amp;Eingang!S12&amp;Eingang!T12&amp;Eingang!U12&amp;Eingang!V12&amp;Eingang!W12&amp;Eingang!X12&amp;Eingang!Y12</f>
        <v>|9|@#EEEEFF: ARIBA |{{ :projects:maps21:best:pr109557-benachrichtigung_bestellanforderung_ist_vollstaendig_genehmigt_worden_-_pr109557_-_09032966862_96pol._fede_193_05_eur_.pdf |PR109557}} |VG96pol, 4,5mm, VG96pol 17 mm  |CM | |0081000525|@#C7A7A7: Lager  |  193,85 €|    Bestellt  |   | |</v>
      </c>
    </row>
    <row r="14" spans="1:1" x14ac:dyDescent="0.25">
      <c r="A14" s="11" t="str">
        <f>Eingang!A13&amp;Eingang!B13&amp;Eingang!C13&amp;Eingang!D13&amp;Eingang!E13&amp;Eingang!F13&amp;Eingang!G13&amp;Eingang!H13&amp;Eingang!I13&amp;Eingang!J13&amp;Eingang!K13&amp;Eingang!L13&amp;Eingang!M13&amp;Eingang!N13&amp;Eingang!O13&amp;Eingang!P13&amp;Eingang!Q13&amp;TEXT(Eingang!R13,"#.##0,00 €")&amp;Eingang!S13&amp;Eingang!T13&amp;Eingang!U13&amp;Eingang!V13&amp;Eingang!W13&amp;Eingang!X13&amp;Eingang!Y13</f>
        <v>|10|@#EEEEFF: ARIBA |{{ :projects:maps21:best:PR110219.pdf |PR110219 }}|D-Sub, &lt;color /orange&gt;Flachband&lt;/color&gt;, 3,3V-Regler, Federleiste R 96pol., Zehnerdiode  |CM | |7110000960|RS |  713,61 €|    In der Erfassungsphase  |    RC174427\\ RC174443\\ RC174445\\ RC174446    |//-&gt;5.10.22//|</v>
      </c>
    </row>
    <row r="15" spans="1:1" x14ac:dyDescent="0.25">
      <c r="A15" s="11" t="str">
        <f>CONCATENATE(Eingang!A14,Eingang!B14,Eingang!C14,Eingang!D14,Eingang!E14,Eingang!F14,Eingang!G14,Eingang!H14,Eingang!I14,Eingang!J14,Eingang!K14,Eingang!L14,Eingang!M14,Eingang!N14,Eingang!O14,Eingang!P14,Eingang!Q14,Eingang!R14,Eingang!S14,Eingang!T14,Eingang!U14,Eingang!V14,Eingang!W14,Eingang!X14,Eingang!Y14,)</f>
        <v>^ Pos. ^ Art   ^Warenkorb\\ "PR" ARIBA\\ WK-"#"Easybanf  ^Was ^Anforderer  ^ BANF#^Bestellnummer^Lieferant  ^Kosten ^Status((in Ariba))  ^^voll-\\ ständig^</v>
      </c>
    </row>
    <row r="16" spans="1:1" x14ac:dyDescent="0.25">
      <c r="A16" s="11" t="str">
        <f>Eingang!A15&amp;Eingang!B15&amp;Eingang!C15&amp;Eingang!D15&amp;Eingang!E15&amp;Eingang!F15&amp;Eingang!G15&amp;Eingang!H15&amp;Eingang!I15&amp;Eingang!J15&amp;Eingang!K15&amp;Eingang!L15&amp;Eingang!M15&amp;Eingang!N15&amp;Eingang!O15&amp;Eingang!P15&amp;Eingang!Q15&amp;TEXT(Eingang!R15,"#.##0,00 €")&amp;Eingang!S15&amp;Eingang!T15&amp;Eingang!U15&amp;Eingang!V15&amp;Eingang!W15&amp;Eingang!X15&amp;Eingang!Y15</f>
        <v>|11|@#EEEEFF: ARIBA |{{ :projects:maps21:best:PR111462.pdf |PR111462 }}   |Überrahmen, Platinenhalter|CM| |0081000540|@#C7A7A7: Lager  |  94,65 €|    Genehmigt  |  RC170365| @#EEFFEE: ✔  |</v>
      </c>
    </row>
    <row r="17" spans="1:2" x14ac:dyDescent="0.25">
      <c r="A17" s="11" t="str">
        <f>Eingang!A16&amp;Eingang!B16&amp;Eingang!C16&amp;Eingang!D16&amp;Eingang!E16&amp;Eingang!F16&amp;Eingang!G16&amp;Eingang!H16&amp;Eingang!I16&amp;Eingang!J16&amp;Eingang!K16&amp;Eingang!L16&amp;Eingang!M16&amp;Eingang!N16&amp;Eingang!O16&amp;Eingang!P16&amp;Eingang!Q16&amp;TEXT(Eingang!R16,"#.##0,00 €")&amp;Eingang!S16&amp;Eingang!T16&amp;Eingang!U16&amp;Eingang!V16&amp;Eingang!W16&amp;Eingang!X16&amp;Eingang!Y16</f>
        <v>|12|@#FFEEEE: Easybanf   |{{ :projects:maps21:best:wk_1676_-_wf_5973114.pdf |WK#1676-WF5973114}}  |EPY.00.250.NTN  |CM  |2600001361|4500211893|LEMO Deutschland|  1.071,00 €|    In Bestellung  |   | |</v>
      </c>
    </row>
    <row r="18" spans="1:2" x14ac:dyDescent="0.25">
      <c r="A18" s="11" t="str">
        <f>Eingang!A17&amp;Eingang!B17&amp;Eingang!C17&amp;Eingang!D17&amp;Eingang!E17&amp;Eingang!F17&amp;Eingang!G17&amp;Eingang!H17&amp;Eingang!I17&amp;Eingang!J17&amp;Eingang!K17&amp;Eingang!L17&amp;Eingang!M17&amp;Eingang!N17&amp;Eingang!O17&amp;Eingang!P17&amp;Eingang!Q17&amp;TEXT(Eingang!R17,"#.##0,00 €")&amp;Eingang!S17&amp;Eingang!T17&amp;Eingang!U17&amp;Eingang!V17&amp;Eingang!W17&amp;Eingang!X17&amp;Eingang!Y17</f>
        <v>|13|@#FFEEEE: Easybanf   |{{ :projects:maps21:best:WK_1787_-_WF_5986370.pdf |WK#11787-WF5986370}}  |VG96pol. Typ C Schneidklemm HARTING #09 03 264 6828|CM  |2600001492|4500211889|REICHELT|  84,00 €|    In Genehmigung  |   | |</v>
      </c>
    </row>
    <row r="19" spans="1:2" x14ac:dyDescent="0.25">
      <c r="A19" s="11" t="str">
        <f>Eingang!A18&amp;Eingang!B18&amp;Eingang!C18&amp;Eingang!D18&amp;Eingang!E18&amp;Eingang!F18&amp;Eingang!G18&amp;Eingang!H18&amp;Eingang!I18&amp;Eingang!J18&amp;Eingang!K18&amp;Eingang!L18&amp;Eingang!M18&amp;Eingang!N18&amp;Eingang!O18&amp;Eingang!P18&amp;Eingang!Q18&amp;TEXT(Eingang!R18,"#.##0,00 €")&amp;Eingang!S18&amp;Eingang!T18&amp;Eingang!U18&amp;Eingang!V18&amp;Eingang!W18&amp;Eingang!X18&amp;Eingang!Y18</f>
        <v>|14|@#EEEEFF: ARIBA |{{ :projects:maps21:best:pr115309.pdf |PR115309}}|Modulschiene AB, H15,  &lt;del&gt;RJ45&lt;/del&gt;|CM  | |7110001115|versch.|  196,45 €|    Eingereicht  |    RC180563  | @#EEFFEE: ✔  |</v>
      </c>
    </row>
    <row r="20" spans="1:2" x14ac:dyDescent="0.25">
      <c r="A20" s="11" t="str">
        <f>Eingang!A19&amp;Eingang!B19&amp;Eingang!C19&amp;Eingang!D19&amp;Eingang!E19&amp;Eingang!F19&amp;Eingang!G19&amp;Eingang!H19&amp;Eingang!I19&amp;Eingang!J19&amp;Eingang!K19&amp;Eingang!L19&amp;Eingang!M19&amp;Eingang!N19&amp;Eingang!O19&amp;Eingang!P19&amp;Eingang!Q19&amp;TEXT(Eingang!R19,"#.##0,00 €")&amp;Eingang!S19&amp;Eingang!T19&amp;Eingang!U19&amp;Eingang!V19&amp;Eingang!W19&amp;Eingang!X19&amp;Eingang!Y19</f>
        <v>|15|@#EEEEFF: ARIBA |{{ :projects:maps21:best:pr115500_-_keystone_7691_pc_screw_te_90_37_eur_.pdf |PR115500}}|Screw Terminal + Versandt|CM  | |7110001105|FARNELL|  95,00 €|    Genehmigt  |   |//-&gt;17.10.22//|</v>
      </c>
    </row>
    <row r="21" spans="1:2" x14ac:dyDescent="0.25">
      <c r="A21" s="11" t="str">
        <f>Eingang!A20&amp;Eingang!B20&amp;Eingang!C20&amp;Eingang!D20&amp;Eingang!E20&amp;Eingang!F20&amp;Eingang!G20&amp;Eingang!H20&amp;Eingang!I20&amp;Eingang!J20&amp;Eingang!K20&amp;Eingang!L20&amp;Eingang!M20&amp;Eingang!N20&amp;Eingang!O20&amp;Eingang!P20&amp;Eingang!Q20&amp;TEXT(Eingang!R20,"#.##0,00 €")&amp;Eingang!S20&amp;Eingang!T20&amp;Eingang!U20&amp;Eingang!V20&amp;Eingang!W20&amp;Eingang!X20&amp;Eingang!Y20</f>
        <v>|16|@#FFEEEE: Easybanf   |  WK#2165 - WF#6049810|Platine "M21-SubDback-V1"|CM  |2600001835| |MultiPCB|  273,70 €|    In Genehmigung  |   | |</v>
      </c>
    </row>
    <row r="22" spans="1:2" x14ac:dyDescent="0.25">
      <c r="A22" s="11" t="str">
        <f>Eingang!A21&amp;Eingang!B21&amp;Eingang!C21&amp;Eingang!D21&amp;Eingang!E21&amp;Eingang!F21&amp;Eingang!G21&amp;Eingang!H21&amp;Eingang!I21&amp;Eingang!J21&amp;Eingang!K21&amp;Eingang!L21&amp;Eingang!M21&amp;Eingang!N21&amp;Eingang!O21&amp;Eingang!P21&amp;Eingang!Q21&amp;TEXT(Eingang!R21,"#.##0,00 €")&amp;Eingang!S21&amp;Eingang!T21&amp;Eingang!U21&amp;Eingang!V21&amp;Eingang!W21&amp;Eingang!X21&amp;Eingang!Y21</f>
        <v>|17|privat| |VG-Überrahmen 09 03 00 9962|CM  |  x  |x|Mouser|  73,42 €|  Bestellt|   | |</v>
      </c>
    </row>
    <row r="23" spans="1:2" x14ac:dyDescent="0.25">
      <c r="A23" s="11" t="str">
        <f>CONCATENATE(TEXT(Eingang!A22,),TEXT(Eingang!B22,),TEXT(Eingang!C22,),TEXT(Eingang!D22,),TEXT(Eingang!E22,),TEXT(Eingang!F22,),TEXT(Eingang!G22,),TEXT(Eingang!H22,),TEXT(Eingang!I22,),TEXT(Eingang!J22,),TEXT(Eingang!K22,),TEXT(Eingang!L22,),TEXT(Eingang!M22,),TEXT(Eingang!N22,),TEXT(Eingang!O22,),TEXT(Eingang!P22,),TEXT(Eingang!Q22,),TEXT(Eingang!R22,"#.##0,00 €"),TEXT(Eingang!S22,),TEXT(Eingang!T22,),TEXT(Eingang!U22,),TEXT(Eingang!V22,),TEXT(Eingang!W22,),TEXT(Eingang!X22,),TEXT(Eingang!Y22,))</f>
        <v>| | | | | | | |  ∑:  |  9.254,24 €| | | |</v>
      </c>
    </row>
    <row r="24" spans="1:2" x14ac:dyDescent="0.25">
      <c r="A24" s="11"/>
    </row>
    <row r="25" spans="1:2" x14ac:dyDescent="0.25">
      <c r="A25" s="11"/>
    </row>
    <row r="26" spans="1:2" x14ac:dyDescent="0.25">
      <c r="A26" s="11"/>
    </row>
    <row r="27" spans="1:2" x14ac:dyDescent="0.25">
      <c r="A27" s="11"/>
    </row>
    <row r="28" spans="1:2" x14ac:dyDescent="0.25">
      <c r="A28" s="11"/>
      <c r="B28" t="str">
        <f>CONCATENATE(TEXT(Eingang!B4," "))</f>
        <v xml:space="preserve"> </v>
      </c>
    </row>
    <row r="29" spans="1:2" x14ac:dyDescent="0.25">
      <c r="A29" s="11"/>
    </row>
    <row r="30" spans="1:2" x14ac:dyDescent="0.25">
      <c r="A30" s="11"/>
      <c r="B30" t="str">
        <f>CONCATENATE(TEXT(Eingang!B6," "))</f>
        <v xml:space="preserve"> </v>
      </c>
    </row>
    <row r="31" spans="1:2" x14ac:dyDescent="0.25">
      <c r="A31" s="11"/>
    </row>
    <row r="32" spans="1:2" x14ac:dyDescent="0.25">
      <c r="A32" s="11"/>
    </row>
    <row r="33" spans="1:1" x14ac:dyDescent="0.25">
      <c r="A33" s="11"/>
    </row>
    <row r="34" spans="1:1" x14ac:dyDescent="0.25">
      <c r="A34" s="11"/>
    </row>
    <row r="35" spans="1:1" x14ac:dyDescent="0.25">
      <c r="A35" s="11"/>
    </row>
    <row r="36" spans="1:1" x14ac:dyDescent="0.25">
      <c r="A36" s="1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Eingang</vt:lpstr>
      <vt:lpstr>Vertkettet f. Wiki</vt:lpstr>
      <vt:lpstr>Eingang!Gesamt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2022-08-30T12:49:45Z</dcterms:created>
  <dcterms:modified xsi:type="dcterms:W3CDTF">2022-09-29T11:04:25Z</dcterms:modified>
</cp:coreProperties>
</file>