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arsten\Downloads\"/>
    </mc:Choice>
  </mc:AlternateContent>
  <xr:revisionPtr revIDLastSave="0" documentId="13_ncr:1_{F3E4688D-36FA-4D65-AE5F-4C124440BAF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ingang" sheetId="1" r:id="rId1"/>
    <sheet name="Vertkettet f. Wiki" sheetId="2" r:id="rId2"/>
  </sheets>
  <definedNames>
    <definedName name="Gesamt" localSheetId="0">Eingang!$A$4:$V$23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2" l="1"/>
  <c r="A14" i="2" l="1"/>
  <c r="A13" i="2"/>
  <c r="A12" i="2"/>
  <c r="A11" i="2"/>
  <c r="A10" i="2"/>
  <c r="A9" i="2"/>
  <c r="A8" i="2"/>
  <c r="A7" i="2"/>
  <c r="A6" i="2"/>
  <c r="A5" i="2"/>
  <c r="A20" i="2"/>
  <c r="A18" i="2"/>
  <c r="A17" i="2"/>
  <c r="A16" i="2"/>
  <c r="A19" i="2"/>
  <c r="A15" i="2"/>
  <c r="A4" i="2"/>
  <c r="P21" i="1" l="1"/>
  <c r="A22" i="2" s="1"/>
  <c r="B27" i="2" l="1"/>
  <c r="B2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samt" type="6" refreshedVersion="6" background="1" saveData="1">
    <textPr codePage="65001" firstRow="3" sourceFile="D:\Projekte\MAPS-2021\Bestellungen\Gesamt.txt" decimal="," thousands="." tab="0" delimiter="@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<sst xmlns="http://schemas.openxmlformats.org/spreadsheetml/2006/main" count="404" uniqueCount="85">
  <si>
    <t xml:space="preserve">{{ :projects:maps21:best:pr089736-benachrichtigung_bestellanforderung_ist_vollstaendig_genehmigt_worden_-_pr89736_-_136-012320f_vp135-3-ah_1.777_38_eur_.pdf |PR89736}} </t>
  </si>
  <si>
    <t xml:space="preserve">Netzteil, Führungschienen  </t>
  </si>
  <si>
    <t xml:space="preserve">CM  </t>
  </si>
  <si>
    <t xml:space="preserve">Lager  </t>
  </si>
  <si>
    <t xml:space="preserve">{{ :projects:maps21:best:pr089842-benachrichtigung_bestellanforderung_ist_vollstaendig_genehmigt_worden_-_pr89842_-_hintere_z-schiene_alumin_254_35_eur_.pdf |PR89842}} </t>
  </si>
  <si>
    <t xml:space="preserve">Z-Schiene, Seitenteile, Frontplatte  </t>
  </si>
  <si>
    <t xml:space="preserve">Distrelec  </t>
  </si>
  <si>
    <t xml:space="preserve">CPLDs </t>
  </si>
  <si>
    <t xml:space="preserve">T.Hoffmann </t>
  </si>
  <si>
    <t xml:space="preserve">ELPRO\\ Bürklin  </t>
  </si>
  <si>
    <t xml:space="preserve"> </t>
  </si>
  <si>
    <t xml:space="preserve">{{ :projects:maps21:best:pr094006.pdf |PR94006}} </t>
  </si>
  <si>
    <t xml:space="preserve">Pmatrix, Pegelwandler, MDR-Buchse, Ac-Netzteil, Kanalüberw., 16polPfosten, 4xODER  </t>
  </si>
  <si>
    <t xml:space="preserve">RS </t>
  </si>
  <si>
    <t xml:space="preserve">{{ :projects:maps21:best:pr094163.pdf |PR94163}} </t>
  </si>
  <si>
    <t xml:space="preserve">100Ω-Puffer  </t>
  </si>
  <si>
    <t xml:space="preserve">{{ :projects:maps21:best:pr094173.pdf |PR94173}} </t>
  </si>
  <si>
    <t xml:space="preserve">Diverse Pfostenbuchsen und Stecker, MDR-Buchse, Drehcodierer, VG96pol männl., gew C  </t>
  </si>
  <si>
    <t xml:space="preserve">{{ :projects:maps21:best:pr094204.pdf |PR94204}} </t>
  </si>
  <si>
    <t xml:space="preserve">#EPA.00.250.NTN  </t>
  </si>
  <si>
    <t xml:space="preserve">LAGER </t>
  </si>
  <si>
    <t xml:space="preserve">{{ :projects:maps21:best:pr109470-rs_farnel_24.8.2022pdf.pdf |PR109470}} </t>
  </si>
  <si>
    <t xml:space="preserve">50Ω, MAX627  </t>
  </si>
  <si>
    <t xml:space="preserve">CM </t>
  </si>
  <si>
    <t xml:space="preserve">RS+FARNELL </t>
  </si>
  <si>
    <t xml:space="preserve">{{ :projects:maps21:best:pr109557-benachrichtigung_bestellanforderung_ist_vollstaendig_genehmigt_worden_-_pr109557_-_09032966862_96pol._fede_193_05_eur_.pdf |PR109557}} </t>
  </si>
  <si>
    <t xml:space="preserve">VG96pol, 4,5mm, VG96pol 17 mm  </t>
  </si>
  <si>
    <t xml:space="preserve">LAGER  </t>
  </si>
  <si>
    <t xml:space="preserve">Lager </t>
  </si>
  <si>
    <t xml:space="preserve">{{ :projects:maps21:best:wk_1676_-_wf_5973114.pdf |WK#1676-WF5973114}}  </t>
  </si>
  <si>
    <t xml:space="preserve">EPY.00.250.NTN  </t>
  </si>
  <si>
    <t xml:space="preserve">  </t>
  </si>
  <si>
    <t>|</t>
  </si>
  <si>
    <t>^</t>
  </si>
  <si>
    <t xml:space="preserve"> Pos. </t>
  </si>
  <si>
    <t xml:space="preserve"> Art   </t>
  </si>
  <si>
    <t xml:space="preserve">Status((in Ariba))  </t>
  </si>
  <si>
    <t xml:space="preserve">Was </t>
  </si>
  <si>
    <t xml:space="preserve">Anforderer  </t>
  </si>
  <si>
    <t xml:space="preserve">Warenkorb  </t>
  </si>
  <si>
    <t xml:space="preserve">Lieferant  </t>
  </si>
  <si>
    <t>Kosten</t>
  </si>
  <si>
    <t>voll-\\ ständig</t>
  </si>
  <si>
    <t>CM</t>
  </si>
  <si>
    <r>
      <t xml:space="preserve">  </t>
    </r>
    <r>
      <rPr>
        <sz val="11"/>
        <color theme="1"/>
        <rFont val="Arial"/>
        <family val="2"/>
      </rPr>
      <t>∑</t>
    </r>
    <r>
      <rPr>
        <sz val="11"/>
        <color theme="1"/>
        <rFont val="Calibri"/>
        <family val="2"/>
      </rPr>
      <t xml:space="preserve">:  </t>
    </r>
  </si>
  <si>
    <t>LEMO Deutschland</t>
  </si>
  <si>
    <t xml:space="preserve">Kosten </t>
  </si>
  <si>
    <t xml:space="preserve">|  </t>
  </si>
  <si>
    <t>Überrahmen, Platinenhalter</t>
  </si>
  <si>
    <t>REICHELT</t>
  </si>
  <si>
    <t>VG96pol. Typ C Schneidklemm HARTING #09 03 264 6828</t>
  </si>
  <si>
    <t xml:space="preserve">  Bestellt  </t>
  </si>
  <si>
    <t xml:space="preserve">  Erfasst  </t>
  </si>
  <si>
    <t xml:space="preserve">  In Bestellung  </t>
  </si>
  <si>
    <t xml:space="preserve">  In Genehmigung  </t>
  </si>
  <si>
    <t xml:space="preserve">{{ :projects:maps21:best:WK_1787_-_WF_5986370.pdf |WK#11787-WF5986370}}  </t>
  </si>
  <si>
    <t xml:space="preserve">  Genehmigt  </t>
  </si>
  <si>
    <t>Platine SU</t>
  </si>
  <si>
    <t>{{ :projects:maps21:best:PR110219.pdf |PR110219 }}</t>
  </si>
  <si>
    <t xml:space="preserve">{{ :projects:maps21:best:PR111462.pdf |PR111462 }}   </t>
  </si>
  <si>
    <t>FARNELL</t>
  </si>
  <si>
    <t>versch.</t>
  </si>
  <si>
    <t>{{ :projects:maps21:best:pr115309.pdf |PR115309}}</t>
  </si>
  <si>
    <t xml:space="preserve">  In der Erfassungsphase  </t>
  </si>
  <si>
    <t>{{ :projects:maps21:best:pr115500_-_keystone_7691_pc_screw_te_90_37_eur_.pdf |PR115500}}</t>
  </si>
  <si>
    <t>RC#</t>
  </si>
  <si>
    <t xml:space="preserve">  Eingereicht  </t>
  </si>
  <si>
    <t xml:space="preserve">  RC180563  </t>
  </si>
  <si>
    <t xml:space="preserve">   RC133442\\ RC133448  </t>
  </si>
  <si>
    <t xml:space="preserve">  RC174427\\ RC174443\\ RC174445  </t>
  </si>
  <si>
    <t xml:space="preserve">  RC140667\\ </t>
  </si>
  <si>
    <t xml:space="preserve">  RC140325\\ RC140568\\ RC140649\\ RC142844</t>
  </si>
  <si>
    <t xml:space="preserve">  RC141613\\ RC141752\\ RC144479</t>
  </si>
  <si>
    <t xml:space="preserve">  RC166393\\ RC167572</t>
  </si>
  <si>
    <t xml:space="preserve">@#EEEEFF: ARIBA </t>
  </si>
  <si>
    <t xml:space="preserve">@#FFEEEE: Easybanf   </t>
  </si>
  <si>
    <t xml:space="preserve"> @#EEFFEE: ✔  </t>
  </si>
  <si>
    <t>Screw Terminal + Versandt</t>
  </si>
  <si>
    <t>WK_573-\\ WK_y-Bürklin</t>
  </si>
  <si>
    <t>Platine "M21-SubDback-V1"</t>
  </si>
  <si>
    <t>MultiPCB</t>
  </si>
  <si>
    <t xml:space="preserve">  WK#2165 - WF#6049810</t>
  </si>
  <si>
    <t xml:space="preserve">Warenkorb\\ "PR" ARIBA\\ WK-"#"Easybanf  </t>
  </si>
  <si>
    <t>Modulschiene AB, H15,  &lt;color /orange&gt;RJ45&lt;/color&gt;</t>
  </si>
  <si>
    <t xml:space="preserve">D-Sub, &lt;color /orange&gt;Flachband&lt;/color&gt;, 3,3V-Regler, Federleiste R 96pol., Zehnerdiode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</si>
</sst>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8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2" fillId="0" borderId="1" xfId="0" applyFont="1" applyBorder="1"/>
    <xf numFmtId="164" fontId="0" fillId="3" borderId="0" xfId="0" applyNumberFormat="1" applyFill="1"/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4" borderId="0" xfId="0" applyFill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Standard" xfId="0" builtinId="0"/>
  </cellStyles>
  <dxfs count="70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esamt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32"/>
  <sheetViews>
    <sheetView tabSelected="1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F26" sqref="F26"/>
    </sheetView>
  </sheetViews>
  <sheetFormatPr baseColWidth="10" defaultRowHeight="14.4" x14ac:dyDescent="0.3"/>
  <cols>
    <col min="1" max="1" width="3.33203125" customWidth="1"/>
    <col min="2" max="2" width="5.5546875" customWidth="1"/>
    <col min="3" max="3" width="3.5546875" customWidth="1"/>
    <col min="4" max="4" width="10.109375" bestFit="1" customWidth="1"/>
    <col min="5" max="5" width="3.5546875" customWidth="1"/>
    <col min="6" max="6" width="62.109375" customWidth="1"/>
    <col min="7" max="7" width="3.33203125" customWidth="1"/>
    <col min="8" max="8" width="81.109375" bestFit="1" customWidth="1"/>
    <col min="9" max="9" width="3.88671875" customWidth="1"/>
    <col min="10" max="10" width="11.88671875" bestFit="1" customWidth="1"/>
    <col min="11" max="11" width="4.44140625" customWidth="1"/>
    <col min="12" max="12" width="15.88671875" bestFit="1" customWidth="1"/>
    <col min="13" max="13" width="4.109375" customWidth="1"/>
    <col min="14" max="14" width="12.109375" bestFit="1" customWidth="1"/>
    <col min="15" max="15" width="5.44140625" customWidth="1"/>
    <col min="16" max="16" width="17.5546875" customWidth="1"/>
    <col min="17" max="17" width="4.33203125" customWidth="1"/>
    <col min="18" max="18" width="22" customWidth="1"/>
    <col min="19" max="19" width="4.33203125" customWidth="1"/>
    <col min="20" max="20" width="22" customWidth="1"/>
    <col min="21" max="21" width="4" customWidth="1"/>
    <col min="22" max="22" width="7.109375" customWidth="1"/>
    <col min="23" max="23" width="4.44140625" customWidth="1"/>
  </cols>
  <sheetData>
    <row r="3" spans="1:23" s="2" customFormat="1" x14ac:dyDescent="0.3">
      <c r="A3" s="3" t="s">
        <v>33</v>
      </c>
      <c r="B3" s="3" t="s">
        <v>34</v>
      </c>
      <c r="C3" s="3" t="s">
        <v>33</v>
      </c>
      <c r="D3" s="3" t="s">
        <v>35</v>
      </c>
      <c r="E3" s="3" t="s">
        <v>33</v>
      </c>
      <c r="F3" s="3" t="s">
        <v>82</v>
      </c>
      <c r="G3" s="3" t="s">
        <v>33</v>
      </c>
      <c r="H3" s="3" t="s">
        <v>37</v>
      </c>
      <c r="I3" s="3" t="s">
        <v>33</v>
      </c>
      <c r="J3" s="3" t="s">
        <v>38</v>
      </c>
      <c r="K3" s="3" t="s">
        <v>33</v>
      </c>
      <c r="L3" s="3" t="s">
        <v>39</v>
      </c>
      <c r="M3" s="3" t="s">
        <v>33</v>
      </c>
      <c r="N3" s="3" t="s">
        <v>40</v>
      </c>
      <c r="O3" s="3" t="s">
        <v>33</v>
      </c>
      <c r="P3" s="6" t="s">
        <v>41</v>
      </c>
      <c r="Q3" s="3" t="s">
        <v>33</v>
      </c>
      <c r="R3" s="3" t="s">
        <v>36</v>
      </c>
      <c r="S3" s="3" t="s">
        <v>33</v>
      </c>
      <c r="T3" s="3" t="s">
        <v>65</v>
      </c>
      <c r="U3" s="3" t="s">
        <v>33</v>
      </c>
      <c r="V3" s="3" t="s">
        <v>42</v>
      </c>
      <c r="W3" s="3" t="s">
        <v>33</v>
      </c>
    </row>
    <row r="4" spans="1:23" x14ac:dyDescent="0.3">
      <c r="A4" t="s">
        <v>32</v>
      </c>
      <c r="B4" s="12">
        <v>1</v>
      </c>
      <c r="C4" t="s">
        <v>32</v>
      </c>
      <c r="D4" s="15" t="s">
        <v>74</v>
      </c>
      <c r="E4" t="s">
        <v>32</v>
      </c>
      <c r="F4" t="s">
        <v>0</v>
      </c>
      <c r="G4" t="s">
        <v>32</v>
      </c>
      <c r="H4" t="s">
        <v>1</v>
      </c>
      <c r="I4" t="s">
        <v>32</v>
      </c>
      <c r="J4" t="s">
        <v>2</v>
      </c>
      <c r="K4" t="s">
        <v>32</v>
      </c>
      <c r="L4" t="s">
        <v>10</v>
      </c>
      <c r="M4" t="s">
        <v>32</v>
      </c>
      <c r="N4" t="s">
        <v>3</v>
      </c>
      <c r="O4" t="s">
        <v>47</v>
      </c>
      <c r="P4" s="7">
        <v>1777.38</v>
      </c>
      <c r="Q4" t="s">
        <v>47</v>
      </c>
      <c r="R4" t="s">
        <v>51</v>
      </c>
      <c r="S4" t="s">
        <v>47</v>
      </c>
      <c r="T4" s="13" t="s">
        <v>10</v>
      </c>
      <c r="U4" t="s">
        <v>32</v>
      </c>
      <c r="V4" s="13" t="s">
        <v>76</v>
      </c>
      <c r="W4" t="s">
        <v>32</v>
      </c>
    </row>
    <row r="5" spans="1:23" x14ac:dyDescent="0.3">
      <c r="A5" t="s">
        <v>32</v>
      </c>
      <c r="B5" s="12">
        <v>2</v>
      </c>
      <c r="C5" t="s">
        <v>32</v>
      </c>
      <c r="D5" s="13" t="s">
        <v>74</v>
      </c>
      <c r="E5" t="s">
        <v>32</v>
      </c>
      <c r="F5" t="s">
        <v>4</v>
      </c>
      <c r="G5" t="s">
        <v>32</v>
      </c>
      <c r="H5" t="s">
        <v>5</v>
      </c>
      <c r="I5" t="s">
        <v>32</v>
      </c>
      <c r="J5" t="s">
        <v>2</v>
      </c>
      <c r="K5" t="s">
        <v>32</v>
      </c>
      <c r="L5" t="s">
        <v>10</v>
      </c>
      <c r="M5" t="s">
        <v>32</v>
      </c>
      <c r="N5" t="s">
        <v>6</v>
      </c>
      <c r="O5" t="s">
        <v>47</v>
      </c>
      <c r="P5" s="7">
        <v>254.35</v>
      </c>
      <c r="Q5" t="s">
        <v>47</v>
      </c>
      <c r="R5" t="s">
        <v>52</v>
      </c>
      <c r="S5" t="s">
        <v>47</v>
      </c>
      <c r="T5" s="13" t="s">
        <v>68</v>
      </c>
      <c r="U5" t="s">
        <v>32</v>
      </c>
      <c r="V5" s="13" t="s">
        <v>76</v>
      </c>
      <c r="W5" t="s">
        <v>32</v>
      </c>
    </row>
    <row r="6" spans="1:23" x14ac:dyDescent="0.3">
      <c r="A6" t="s">
        <v>32</v>
      </c>
      <c r="B6" s="12">
        <v>3</v>
      </c>
      <c r="C6" t="s">
        <v>32</v>
      </c>
      <c r="D6" s="13" t="s">
        <v>75</v>
      </c>
      <c r="E6" t="s">
        <v>32</v>
      </c>
      <c r="F6" t="s">
        <v>78</v>
      </c>
      <c r="G6" t="s">
        <v>32</v>
      </c>
      <c r="H6" t="s">
        <v>7</v>
      </c>
      <c r="I6" t="s">
        <v>32</v>
      </c>
      <c r="J6" t="s">
        <v>8</v>
      </c>
      <c r="K6" t="s">
        <v>32</v>
      </c>
      <c r="L6" t="s">
        <v>10</v>
      </c>
      <c r="M6" t="s">
        <v>32</v>
      </c>
      <c r="N6" t="s">
        <v>9</v>
      </c>
      <c r="O6" t="s">
        <v>47</v>
      </c>
      <c r="P6" s="7">
        <v>1365.3</v>
      </c>
      <c r="Q6" t="s">
        <v>47</v>
      </c>
      <c r="R6" t="s">
        <v>10</v>
      </c>
      <c r="S6" t="s">
        <v>47</v>
      </c>
      <c r="T6" s="13" t="s">
        <v>10</v>
      </c>
      <c r="U6" t="s">
        <v>32</v>
      </c>
      <c r="V6" s="13" t="s">
        <v>76</v>
      </c>
      <c r="W6" t="s">
        <v>32</v>
      </c>
    </row>
    <row r="7" spans="1:23" x14ac:dyDescent="0.3">
      <c r="A7" t="s">
        <v>32</v>
      </c>
      <c r="B7" s="12">
        <v>4</v>
      </c>
      <c r="C7" t="s">
        <v>32</v>
      </c>
      <c r="D7" s="13" t="s">
        <v>74</v>
      </c>
      <c r="E7" t="s">
        <v>32</v>
      </c>
      <c r="F7" t="s">
        <v>11</v>
      </c>
      <c r="G7" t="s">
        <v>32</v>
      </c>
      <c r="H7" t="s">
        <v>12</v>
      </c>
      <c r="I7" t="s">
        <v>32</v>
      </c>
      <c r="J7" t="s">
        <v>2</v>
      </c>
      <c r="K7" t="s">
        <v>32</v>
      </c>
      <c r="L7" t="s">
        <v>10</v>
      </c>
      <c r="M7" t="s">
        <v>32</v>
      </c>
      <c r="N7" t="s">
        <v>13</v>
      </c>
      <c r="O7" t="s">
        <v>47</v>
      </c>
      <c r="P7" s="7">
        <v>564</v>
      </c>
      <c r="Q7" t="s">
        <v>47</v>
      </c>
      <c r="R7" t="s">
        <v>52</v>
      </c>
      <c r="S7" t="s">
        <v>47</v>
      </c>
      <c r="T7" s="13" t="s">
        <v>71</v>
      </c>
      <c r="U7" t="s">
        <v>32</v>
      </c>
      <c r="V7" s="13" t="s">
        <v>76</v>
      </c>
      <c r="W7" t="s">
        <v>32</v>
      </c>
    </row>
    <row r="8" spans="1:23" x14ac:dyDescent="0.3">
      <c r="A8" t="s">
        <v>32</v>
      </c>
      <c r="B8" s="12">
        <v>5</v>
      </c>
      <c r="C8" t="s">
        <v>32</v>
      </c>
      <c r="D8" s="13" t="s">
        <v>74</v>
      </c>
      <c r="E8" t="s">
        <v>32</v>
      </c>
      <c r="F8" t="s">
        <v>14</v>
      </c>
      <c r="G8" t="s">
        <v>32</v>
      </c>
      <c r="H8" t="s">
        <v>15</v>
      </c>
      <c r="I8" t="s">
        <v>32</v>
      </c>
      <c r="J8" t="s">
        <v>2</v>
      </c>
      <c r="K8" t="s">
        <v>32</v>
      </c>
      <c r="L8" t="s">
        <v>10</v>
      </c>
      <c r="M8" t="s">
        <v>32</v>
      </c>
      <c r="N8" t="s">
        <v>13</v>
      </c>
      <c r="O8" t="s">
        <v>47</v>
      </c>
      <c r="P8" s="7">
        <v>902</v>
      </c>
      <c r="Q8" t="s">
        <v>47</v>
      </c>
      <c r="R8" t="s">
        <v>52</v>
      </c>
      <c r="S8" t="s">
        <v>47</v>
      </c>
      <c r="T8" s="13" t="s">
        <v>70</v>
      </c>
      <c r="U8" t="s">
        <v>32</v>
      </c>
      <c r="V8" s="13" t="s">
        <v>76</v>
      </c>
      <c r="W8" t="s">
        <v>32</v>
      </c>
    </row>
    <row r="9" spans="1:23" x14ac:dyDescent="0.3">
      <c r="A9" t="s">
        <v>32</v>
      </c>
      <c r="B9" s="12">
        <v>6</v>
      </c>
      <c r="C9" t="s">
        <v>32</v>
      </c>
      <c r="D9" s="13" t="s">
        <v>74</v>
      </c>
      <c r="E9" t="s">
        <v>32</v>
      </c>
      <c r="F9" t="s">
        <v>16</v>
      </c>
      <c r="G9" t="s">
        <v>32</v>
      </c>
      <c r="H9" t="s">
        <v>17</v>
      </c>
      <c r="I9" t="s">
        <v>32</v>
      </c>
      <c r="J9" t="s">
        <v>2</v>
      </c>
      <c r="K9" t="s">
        <v>32</v>
      </c>
      <c r="L9" t="s">
        <v>10</v>
      </c>
      <c r="M9" t="s">
        <v>32</v>
      </c>
      <c r="N9" t="s">
        <v>13</v>
      </c>
      <c r="O9" t="s">
        <v>47</v>
      </c>
      <c r="P9" s="7">
        <v>43.54</v>
      </c>
      <c r="Q9" t="s">
        <v>47</v>
      </c>
      <c r="R9" t="s">
        <v>52</v>
      </c>
      <c r="S9" t="s">
        <v>47</v>
      </c>
      <c r="T9" s="13" t="s">
        <v>72</v>
      </c>
      <c r="U9" t="s">
        <v>32</v>
      </c>
      <c r="V9" s="13" t="s">
        <v>76</v>
      </c>
      <c r="W9" t="s">
        <v>32</v>
      </c>
    </row>
    <row r="10" spans="1:23" x14ac:dyDescent="0.3">
      <c r="A10" t="s">
        <v>32</v>
      </c>
      <c r="B10" s="12">
        <v>7</v>
      </c>
      <c r="C10" t="s">
        <v>32</v>
      </c>
      <c r="D10" s="13" t="s">
        <v>74</v>
      </c>
      <c r="E10" t="s">
        <v>32</v>
      </c>
      <c r="F10" t="s">
        <v>18</v>
      </c>
      <c r="G10" t="s">
        <v>32</v>
      </c>
      <c r="H10" t="s">
        <v>19</v>
      </c>
      <c r="I10" t="s">
        <v>32</v>
      </c>
      <c r="J10" t="s">
        <v>2</v>
      </c>
      <c r="K10" t="s">
        <v>32</v>
      </c>
      <c r="L10" t="s">
        <v>10</v>
      </c>
      <c r="M10" t="s">
        <v>32</v>
      </c>
      <c r="N10" t="s">
        <v>20</v>
      </c>
      <c r="O10" t="s">
        <v>47</v>
      </c>
      <c r="P10" s="7">
        <v>1041.5999999999999</v>
      </c>
      <c r="Q10" t="s">
        <v>47</v>
      </c>
      <c r="R10" t="s">
        <v>51</v>
      </c>
      <c r="S10" t="s">
        <v>47</v>
      </c>
      <c r="T10" s="13" t="s">
        <v>10</v>
      </c>
      <c r="U10" t="s">
        <v>32</v>
      </c>
      <c r="V10" s="13" t="s">
        <v>76</v>
      </c>
      <c r="W10" t="s">
        <v>32</v>
      </c>
    </row>
    <row r="11" spans="1:23" x14ac:dyDescent="0.3">
      <c r="A11" t="s">
        <v>32</v>
      </c>
      <c r="B11" s="12">
        <v>8</v>
      </c>
      <c r="C11" t="s">
        <v>32</v>
      </c>
      <c r="D11" s="13" t="s">
        <v>74</v>
      </c>
      <c r="E11" t="s">
        <v>32</v>
      </c>
      <c r="F11" t="s">
        <v>21</v>
      </c>
      <c r="G11" t="s">
        <v>32</v>
      </c>
      <c r="H11" t="s">
        <v>22</v>
      </c>
      <c r="I11" t="s">
        <v>32</v>
      </c>
      <c r="J11" t="s">
        <v>23</v>
      </c>
      <c r="K11" t="s">
        <v>32</v>
      </c>
      <c r="L11" t="s">
        <v>10</v>
      </c>
      <c r="M11" t="s">
        <v>32</v>
      </c>
      <c r="N11" t="s">
        <v>24</v>
      </c>
      <c r="O11" t="s">
        <v>47</v>
      </c>
      <c r="P11" s="7">
        <v>857.51</v>
      </c>
      <c r="Q11" t="s">
        <v>47</v>
      </c>
      <c r="R11" t="s">
        <v>52</v>
      </c>
      <c r="S11" t="s">
        <v>47</v>
      </c>
      <c r="T11" s="13" t="s">
        <v>73</v>
      </c>
      <c r="U11" t="s">
        <v>32</v>
      </c>
      <c r="V11" s="13" t="s">
        <v>76</v>
      </c>
      <c r="W11" t="s">
        <v>32</v>
      </c>
    </row>
    <row r="12" spans="1:23" x14ac:dyDescent="0.3">
      <c r="A12" t="s">
        <v>32</v>
      </c>
      <c r="B12" s="12">
        <v>9</v>
      </c>
      <c r="C12" t="s">
        <v>32</v>
      </c>
      <c r="D12" s="13" t="s">
        <v>74</v>
      </c>
      <c r="E12" t="s">
        <v>32</v>
      </c>
      <c r="F12" t="s">
        <v>25</v>
      </c>
      <c r="G12" t="s">
        <v>32</v>
      </c>
      <c r="H12" t="s">
        <v>26</v>
      </c>
      <c r="I12" t="s">
        <v>32</v>
      </c>
      <c r="J12" t="s">
        <v>23</v>
      </c>
      <c r="K12" t="s">
        <v>32</v>
      </c>
      <c r="L12" t="s">
        <v>10</v>
      </c>
      <c r="M12" t="s">
        <v>32</v>
      </c>
      <c r="N12" t="s">
        <v>27</v>
      </c>
      <c r="O12" t="s">
        <v>47</v>
      </c>
      <c r="P12" s="7">
        <v>193.85</v>
      </c>
      <c r="Q12" t="s">
        <v>47</v>
      </c>
      <c r="R12" t="s">
        <v>51</v>
      </c>
      <c r="S12" t="s">
        <v>47</v>
      </c>
      <c r="T12" s="13" t="s">
        <v>10</v>
      </c>
      <c r="U12" t="s">
        <v>32</v>
      </c>
      <c r="V12" s="13" t="s">
        <v>10</v>
      </c>
      <c r="W12" t="s">
        <v>32</v>
      </c>
    </row>
    <row r="13" spans="1:23" x14ac:dyDescent="0.3">
      <c r="A13" t="s">
        <v>32</v>
      </c>
      <c r="B13" s="12">
        <v>10</v>
      </c>
      <c r="C13" t="s">
        <v>32</v>
      </c>
      <c r="D13" s="13" t="s">
        <v>74</v>
      </c>
      <c r="E13" t="s">
        <v>32</v>
      </c>
      <c r="F13" t="s">
        <v>58</v>
      </c>
      <c r="G13" t="s">
        <v>32</v>
      </c>
      <c r="H13" t="s">
        <v>84</v>
      </c>
      <c r="I13" t="s">
        <v>32</v>
      </c>
      <c r="J13" t="s">
        <v>23</v>
      </c>
      <c r="K13" t="s">
        <v>32</v>
      </c>
      <c r="L13" t="s">
        <v>10</v>
      </c>
      <c r="M13" t="s">
        <v>32</v>
      </c>
      <c r="N13" t="s">
        <v>13</v>
      </c>
      <c r="O13" t="s">
        <v>47</v>
      </c>
      <c r="P13" s="7">
        <v>713.61</v>
      </c>
      <c r="Q13" t="s">
        <v>47</v>
      </c>
      <c r="R13" t="s">
        <v>63</v>
      </c>
      <c r="S13" t="s">
        <v>47</v>
      </c>
      <c r="T13" s="13" t="s">
        <v>69</v>
      </c>
      <c r="U13" t="s">
        <v>32</v>
      </c>
      <c r="V13" s="13" t="s">
        <v>10</v>
      </c>
      <c r="W13" t="s">
        <v>32</v>
      </c>
    </row>
    <row r="14" spans="1:23" x14ac:dyDescent="0.3">
      <c r="A14" s="2" t="s">
        <v>33</v>
      </c>
      <c r="B14" s="2" t="s">
        <v>34</v>
      </c>
      <c r="C14" s="2" t="s">
        <v>33</v>
      </c>
      <c r="D14" s="14" t="s">
        <v>35</v>
      </c>
      <c r="E14" s="2" t="s">
        <v>33</v>
      </c>
      <c r="F14" s="3" t="s">
        <v>82</v>
      </c>
      <c r="G14" s="2" t="s">
        <v>33</v>
      </c>
      <c r="H14" s="2" t="s">
        <v>37</v>
      </c>
      <c r="I14" s="2" t="s">
        <v>33</v>
      </c>
      <c r="J14" s="2" t="s">
        <v>38</v>
      </c>
      <c r="K14" s="2" t="s">
        <v>33</v>
      </c>
      <c r="L14" s="2" t="s">
        <v>39</v>
      </c>
      <c r="M14" s="2" t="s">
        <v>33</v>
      </c>
      <c r="N14" s="2" t="s">
        <v>40</v>
      </c>
      <c r="O14" s="2" t="s">
        <v>33</v>
      </c>
      <c r="P14" s="7" t="s">
        <v>46</v>
      </c>
      <c r="Q14" s="2" t="s">
        <v>33</v>
      </c>
      <c r="R14" s="2" t="s">
        <v>36</v>
      </c>
      <c r="S14" s="2" t="s">
        <v>33</v>
      </c>
      <c r="T14" s="14"/>
      <c r="U14" s="2" t="s">
        <v>33</v>
      </c>
      <c r="V14" s="14" t="s">
        <v>42</v>
      </c>
      <c r="W14" s="2" t="s">
        <v>33</v>
      </c>
    </row>
    <row r="15" spans="1:23" x14ac:dyDescent="0.3">
      <c r="A15" t="s">
        <v>32</v>
      </c>
      <c r="B15">
        <v>11</v>
      </c>
      <c r="C15" t="s">
        <v>32</v>
      </c>
      <c r="D15" s="13" t="s">
        <v>74</v>
      </c>
      <c r="E15" t="s">
        <v>32</v>
      </c>
      <c r="F15" t="s">
        <v>59</v>
      </c>
      <c r="G15" t="s">
        <v>32</v>
      </c>
      <c r="H15" t="s">
        <v>48</v>
      </c>
      <c r="I15" t="s">
        <v>32</v>
      </c>
      <c r="J15" t="s">
        <v>43</v>
      </c>
      <c r="K15" t="s">
        <v>32</v>
      </c>
      <c r="L15" t="s">
        <v>10</v>
      </c>
      <c r="M15" t="s">
        <v>32</v>
      </c>
      <c r="N15" t="s">
        <v>28</v>
      </c>
      <c r="O15" t="s">
        <v>47</v>
      </c>
      <c r="P15" s="7">
        <v>94.65</v>
      </c>
      <c r="Q15" t="s">
        <v>47</v>
      </c>
      <c r="R15" t="s">
        <v>56</v>
      </c>
      <c r="S15" t="s">
        <v>47</v>
      </c>
      <c r="T15" s="13" t="s">
        <v>10</v>
      </c>
      <c r="U15" t="s">
        <v>32</v>
      </c>
      <c r="V15" s="13" t="s">
        <v>76</v>
      </c>
      <c r="W15" t="s">
        <v>32</v>
      </c>
    </row>
    <row r="16" spans="1:23" x14ac:dyDescent="0.3">
      <c r="A16" s="9" t="s">
        <v>32</v>
      </c>
      <c r="B16" s="9">
        <v>12</v>
      </c>
      <c r="C16" s="9" t="s">
        <v>32</v>
      </c>
      <c r="D16" s="16" t="s">
        <v>75</v>
      </c>
      <c r="E16" s="9" t="s">
        <v>32</v>
      </c>
      <c r="F16" s="9" t="s">
        <v>29</v>
      </c>
      <c r="G16" s="9" t="s">
        <v>32</v>
      </c>
      <c r="H16" s="9" t="s">
        <v>30</v>
      </c>
      <c r="I16" s="9" t="s">
        <v>32</v>
      </c>
      <c r="J16" s="9" t="s">
        <v>2</v>
      </c>
      <c r="K16" s="9" t="s">
        <v>32</v>
      </c>
      <c r="L16" s="9" t="s">
        <v>31</v>
      </c>
      <c r="M16" s="9" t="s">
        <v>32</v>
      </c>
      <c r="N16" s="9" t="s">
        <v>45</v>
      </c>
      <c r="O16" s="9" t="s">
        <v>47</v>
      </c>
      <c r="P16" s="10">
        <v>1071</v>
      </c>
      <c r="Q16" t="s">
        <v>47</v>
      </c>
      <c r="R16" s="9" t="s">
        <v>53</v>
      </c>
      <c r="S16" t="s">
        <v>47</v>
      </c>
      <c r="T16" s="13" t="s">
        <v>10</v>
      </c>
      <c r="U16" s="9" t="s">
        <v>32</v>
      </c>
      <c r="V16" s="17" t="s">
        <v>10</v>
      </c>
      <c r="W16" s="9" t="s">
        <v>32</v>
      </c>
    </row>
    <row r="17" spans="1:23" x14ac:dyDescent="0.3">
      <c r="A17" t="s">
        <v>32</v>
      </c>
      <c r="B17">
        <v>13</v>
      </c>
      <c r="C17" t="s">
        <v>32</v>
      </c>
      <c r="D17" s="13" t="s">
        <v>75</v>
      </c>
      <c r="E17" t="s">
        <v>32</v>
      </c>
      <c r="F17" t="s">
        <v>55</v>
      </c>
      <c r="G17" t="s">
        <v>32</v>
      </c>
      <c r="H17" t="s">
        <v>50</v>
      </c>
      <c r="I17" t="s">
        <v>32</v>
      </c>
      <c r="J17" t="s">
        <v>2</v>
      </c>
      <c r="K17" t="s">
        <v>32</v>
      </c>
      <c r="L17" t="s">
        <v>31</v>
      </c>
      <c r="M17" t="s">
        <v>32</v>
      </c>
      <c r="N17" t="s">
        <v>49</v>
      </c>
      <c r="O17" t="s">
        <v>47</v>
      </c>
      <c r="P17" s="7">
        <v>84</v>
      </c>
      <c r="Q17" t="s">
        <v>47</v>
      </c>
      <c r="R17" t="s">
        <v>54</v>
      </c>
      <c r="S17" t="s">
        <v>47</v>
      </c>
      <c r="T17" s="13" t="s">
        <v>10</v>
      </c>
      <c r="U17" t="s">
        <v>32</v>
      </c>
      <c r="V17" s="13" t="s">
        <v>10</v>
      </c>
      <c r="W17" t="s">
        <v>32</v>
      </c>
    </row>
    <row r="18" spans="1:23" x14ac:dyDescent="0.3">
      <c r="A18" t="s">
        <v>32</v>
      </c>
      <c r="B18" s="9">
        <v>14</v>
      </c>
      <c r="C18" t="s">
        <v>32</v>
      </c>
      <c r="D18" s="13" t="s">
        <v>74</v>
      </c>
      <c r="E18" t="s">
        <v>32</v>
      </c>
      <c r="F18" t="s">
        <v>62</v>
      </c>
      <c r="G18" t="s">
        <v>32</v>
      </c>
      <c r="H18" t="s">
        <v>83</v>
      </c>
      <c r="I18" t="s">
        <v>32</v>
      </c>
      <c r="J18" t="s">
        <v>2</v>
      </c>
      <c r="K18" t="s">
        <v>32</v>
      </c>
      <c r="L18" t="s">
        <v>10</v>
      </c>
      <c r="M18" t="s">
        <v>32</v>
      </c>
      <c r="N18" t="s">
        <v>61</v>
      </c>
      <c r="O18" t="s">
        <v>47</v>
      </c>
      <c r="P18" s="7">
        <v>196.45</v>
      </c>
      <c r="Q18" t="s">
        <v>47</v>
      </c>
      <c r="R18" t="s">
        <v>66</v>
      </c>
      <c r="S18" t="s">
        <v>47</v>
      </c>
      <c r="T18" s="13" t="s">
        <v>67</v>
      </c>
      <c r="U18" t="s">
        <v>32</v>
      </c>
      <c r="V18" s="13" t="s">
        <v>76</v>
      </c>
      <c r="W18" t="s">
        <v>32</v>
      </c>
    </row>
    <row r="19" spans="1:23" x14ac:dyDescent="0.3">
      <c r="A19" t="s">
        <v>32</v>
      </c>
      <c r="B19">
        <v>15</v>
      </c>
      <c r="C19" t="s">
        <v>32</v>
      </c>
      <c r="D19" s="13" t="s">
        <v>74</v>
      </c>
      <c r="E19" t="s">
        <v>32</v>
      </c>
      <c r="F19" t="s">
        <v>64</v>
      </c>
      <c r="G19" t="s">
        <v>32</v>
      </c>
      <c r="H19" t="s">
        <v>77</v>
      </c>
      <c r="I19" t="s">
        <v>32</v>
      </c>
      <c r="J19" t="s">
        <v>2</v>
      </c>
      <c r="K19" t="s">
        <v>32</v>
      </c>
      <c r="L19" t="s">
        <v>31</v>
      </c>
      <c r="M19" t="s">
        <v>32</v>
      </c>
      <c r="N19" t="s">
        <v>60</v>
      </c>
      <c r="O19" t="s">
        <v>47</v>
      </c>
      <c r="P19" s="7">
        <v>95</v>
      </c>
      <c r="Q19" t="s">
        <v>47</v>
      </c>
      <c r="R19" t="s">
        <v>56</v>
      </c>
      <c r="S19" t="s">
        <v>47</v>
      </c>
      <c r="T19" s="13" t="s">
        <v>10</v>
      </c>
      <c r="U19" t="s">
        <v>32</v>
      </c>
      <c r="V19" s="13" t="s">
        <v>10</v>
      </c>
      <c r="W19" t="s">
        <v>32</v>
      </c>
    </row>
    <row r="20" spans="1:23" ht="15" thickBot="1" x14ac:dyDescent="0.35">
      <c r="A20" t="s">
        <v>32</v>
      </c>
      <c r="B20">
        <v>16</v>
      </c>
      <c r="C20" t="s">
        <v>32</v>
      </c>
      <c r="D20" s="13" t="s">
        <v>75</v>
      </c>
      <c r="E20" t="s">
        <v>32</v>
      </c>
      <c r="F20" t="s">
        <v>81</v>
      </c>
      <c r="G20" t="s">
        <v>32</v>
      </c>
      <c r="H20" t="s">
        <v>79</v>
      </c>
      <c r="I20" t="s">
        <v>32</v>
      </c>
      <c r="J20" t="s">
        <v>2</v>
      </c>
      <c r="K20" t="s">
        <v>32</v>
      </c>
      <c r="L20" t="s">
        <v>10</v>
      </c>
      <c r="M20" t="s">
        <v>32</v>
      </c>
      <c r="N20" t="s">
        <v>80</v>
      </c>
      <c r="O20" t="s">
        <v>47</v>
      </c>
      <c r="P20" s="7">
        <v>273.7</v>
      </c>
      <c r="Q20" t="s">
        <v>47</v>
      </c>
      <c r="R20" t="s">
        <v>54</v>
      </c>
      <c r="S20" t="s">
        <v>47</v>
      </c>
      <c r="T20" s="13" t="s">
        <v>10</v>
      </c>
      <c r="U20" t="s">
        <v>32</v>
      </c>
      <c r="V20" s="13" t="s">
        <v>10</v>
      </c>
      <c r="W20" t="s">
        <v>32</v>
      </c>
    </row>
    <row r="21" spans="1:23" ht="15" thickTop="1" x14ac:dyDescent="0.3">
      <c r="A21" s="4" t="s">
        <v>32</v>
      </c>
      <c r="B21" s="4" t="s">
        <v>10</v>
      </c>
      <c r="C21" s="4" t="s">
        <v>32</v>
      </c>
      <c r="D21" s="4" t="s">
        <v>10</v>
      </c>
      <c r="E21" s="4" t="s">
        <v>32</v>
      </c>
      <c r="F21" s="4" t="s">
        <v>10</v>
      </c>
      <c r="G21" s="4" t="s">
        <v>32</v>
      </c>
      <c r="H21" s="4" t="s">
        <v>10</v>
      </c>
      <c r="I21" s="4" t="s">
        <v>32</v>
      </c>
      <c r="J21" s="4" t="s">
        <v>10</v>
      </c>
      <c r="K21" s="4" t="s">
        <v>32</v>
      </c>
      <c r="L21" s="4" t="s">
        <v>10</v>
      </c>
      <c r="M21" s="4" t="s">
        <v>32</v>
      </c>
      <c r="N21" s="5" t="s">
        <v>44</v>
      </c>
      <c r="O21" t="s">
        <v>47</v>
      </c>
      <c r="P21" s="8">
        <f>SUM(P4:P19)</f>
        <v>9254.2400000000016</v>
      </c>
      <c r="Q21" t="s">
        <v>32</v>
      </c>
      <c r="R21" s="4" t="s">
        <v>10</v>
      </c>
      <c r="S21" t="s">
        <v>32</v>
      </c>
      <c r="T21" s="4" t="s">
        <v>10</v>
      </c>
      <c r="U21" s="4" t="s">
        <v>32</v>
      </c>
      <c r="V21" s="4" t="s">
        <v>10</v>
      </c>
      <c r="W21" s="4" t="s">
        <v>32</v>
      </c>
    </row>
    <row r="22" spans="1:23" x14ac:dyDescent="0.3">
      <c r="P22" s="1"/>
    </row>
    <row r="23" spans="1:23" x14ac:dyDescent="0.3">
      <c r="P23" s="1"/>
      <c r="Q23" s="1"/>
      <c r="S23" s="1"/>
    </row>
    <row r="24" spans="1:23" x14ac:dyDescent="0.3">
      <c r="H24" t="s">
        <v>57</v>
      </c>
    </row>
    <row r="25" spans="1:23" x14ac:dyDescent="0.3">
      <c r="I25">
        <v>15</v>
      </c>
      <c r="J25">
        <v>65</v>
      </c>
    </row>
    <row r="32" spans="1:23" x14ac:dyDescent="0.3">
      <c r="P32" s="7"/>
    </row>
  </sheetData>
  <conditionalFormatting sqref="A3:R3 U3:W3">
    <cfRule type="cellIs" dxfId="69" priority="121" operator="equal">
      <formula>"^"</formula>
    </cfRule>
  </conditionalFormatting>
  <conditionalFormatting sqref="A4 F4 J4 L4 N4 P4 H4 C4:D4 R4 V4:V11">
    <cfRule type="cellIs" dxfId="68" priority="120" operator="equal">
      <formula>"|"</formula>
    </cfRule>
  </conditionalFormatting>
  <conditionalFormatting sqref="E4">
    <cfRule type="cellIs" dxfId="67" priority="119" operator="equal">
      <formula>"|"</formula>
    </cfRule>
  </conditionalFormatting>
  <conditionalFormatting sqref="I4">
    <cfRule type="cellIs" dxfId="66" priority="118" operator="equal">
      <formula>"|"</formula>
    </cfRule>
  </conditionalFormatting>
  <conditionalFormatting sqref="K4">
    <cfRule type="cellIs" dxfId="65" priority="117" operator="equal">
      <formula>"|"</formula>
    </cfRule>
  </conditionalFormatting>
  <conditionalFormatting sqref="M4">
    <cfRule type="cellIs" dxfId="64" priority="116" operator="equal">
      <formula>"|"</formula>
    </cfRule>
  </conditionalFormatting>
  <conditionalFormatting sqref="O4:O13">
    <cfRule type="cellIs" dxfId="63" priority="115" operator="equal">
      <formula>"|  "</formula>
    </cfRule>
  </conditionalFormatting>
  <conditionalFormatting sqref="U4">
    <cfRule type="cellIs" dxfId="62" priority="113" operator="equal">
      <formula>"|"</formula>
    </cfRule>
  </conditionalFormatting>
  <conditionalFormatting sqref="W4">
    <cfRule type="cellIs" dxfId="61" priority="112" operator="equal">
      <formula>"|"</formula>
    </cfRule>
  </conditionalFormatting>
  <conditionalFormatting sqref="A5:D13 J5:J13 L5:L13 N5:N13 V12:V13 F5:F13 H5:H13 V15 R13 R11 R5:R9 R15">
    <cfRule type="cellIs" dxfId="60" priority="111" operator="equal">
      <formula>"|"</formula>
    </cfRule>
  </conditionalFormatting>
  <conditionalFormatting sqref="E5:E13">
    <cfRule type="cellIs" dxfId="59" priority="110" operator="equal">
      <formula>"|"</formula>
    </cfRule>
  </conditionalFormatting>
  <conditionalFormatting sqref="I5:I13">
    <cfRule type="cellIs" dxfId="58" priority="109" operator="equal">
      <formula>"|"</formula>
    </cfRule>
  </conditionalFormatting>
  <conditionalFormatting sqref="K5:K13">
    <cfRule type="cellIs" dxfId="57" priority="108" operator="equal">
      <formula>"|"</formula>
    </cfRule>
  </conditionalFormatting>
  <conditionalFormatting sqref="M5:M13">
    <cfRule type="cellIs" dxfId="56" priority="107" operator="equal">
      <formula>"|"</formula>
    </cfRule>
  </conditionalFormatting>
  <conditionalFormatting sqref="U5:U13">
    <cfRule type="cellIs" dxfId="55" priority="104" operator="equal">
      <formula>"|"</formula>
    </cfRule>
  </conditionalFormatting>
  <conditionalFormatting sqref="W5:W13">
    <cfRule type="cellIs" dxfId="54" priority="103" operator="equal">
      <formula>"|"</formula>
    </cfRule>
  </conditionalFormatting>
  <conditionalFormatting sqref="A14:E14 R14 U14:W14 G14:O14">
    <cfRule type="cellIs" dxfId="53" priority="102" operator="equal">
      <formula>"^"</formula>
    </cfRule>
  </conditionalFormatting>
  <conditionalFormatting sqref="A15:A16">
    <cfRule type="cellIs" dxfId="52" priority="101" operator="equal">
      <formula>"|"</formula>
    </cfRule>
  </conditionalFormatting>
  <conditionalFormatting sqref="C15:C16">
    <cfRule type="cellIs" dxfId="51" priority="100" operator="equal">
      <formula>"|"</formula>
    </cfRule>
  </conditionalFormatting>
  <conditionalFormatting sqref="E15:E16">
    <cfRule type="cellIs" dxfId="50" priority="99" operator="equal">
      <formula>"|"</formula>
    </cfRule>
  </conditionalFormatting>
  <conditionalFormatting sqref="I15:I16">
    <cfRule type="cellIs" dxfId="49" priority="98" operator="equal">
      <formula>"|"</formula>
    </cfRule>
  </conditionalFormatting>
  <conditionalFormatting sqref="K15:K16">
    <cfRule type="cellIs" dxfId="48" priority="97" operator="equal">
      <formula>"|"</formula>
    </cfRule>
  </conditionalFormatting>
  <conditionalFormatting sqref="M15:M16">
    <cfRule type="cellIs" dxfId="47" priority="96" operator="equal">
      <formula>"|"</formula>
    </cfRule>
  </conditionalFormatting>
  <conditionalFormatting sqref="U15:U16">
    <cfRule type="cellIs" dxfId="46" priority="93" operator="equal">
      <formula>"|"</formula>
    </cfRule>
  </conditionalFormatting>
  <conditionalFormatting sqref="W15:W16">
    <cfRule type="cellIs" dxfId="45" priority="92" operator="equal">
      <formula>"|"</formula>
    </cfRule>
  </conditionalFormatting>
  <conditionalFormatting sqref="A21">
    <cfRule type="cellIs" dxfId="44" priority="91" operator="equal">
      <formula>"|"</formula>
    </cfRule>
  </conditionalFormatting>
  <conditionalFormatting sqref="C21">
    <cfRule type="cellIs" dxfId="43" priority="90" operator="equal">
      <formula>"|"</formula>
    </cfRule>
  </conditionalFormatting>
  <conditionalFormatting sqref="E21">
    <cfRule type="cellIs" dxfId="42" priority="89" operator="equal">
      <formula>"|"</formula>
    </cfRule>
  </conditionalFormatting>
  <conditionalFormatting sqref="I21">
    <cfRule type="cellIs" dxfId="41" priority="88" operator="equal">
      <formula>"|"</formula>
    </cfRule>
  </conditionalFormatting>
  <conditionalFormatting sqref="K21">
    <cfRule type="cellIs" dxfId="40" priority="87" operator="equal">
      <formula>"|"</formula>
    </cfRule>
  </conditionalFormatting>
  <conditionalFormatting sqref="M21">
    <cfRule type="cellIs" dxfId="39" priority="86" operator="equal">
      <formula>"|"</formula>
    </cfRule>
  </conditionalFormatting>
  <conditionalFormatting sqref="U21">
    <cfRule type="cellIs" dxfId="38" priority="83" operator="equal">
      <formula>"|"</formula>
    </cfRule>
  </conditionalFormatting>
  <conditionalFormatting sqref="W21">
    <cfRule type="cellIs" dxfId="37" priority="82" operator="equal">
      <formula>"|"</formula>
    </cfRule>
  </conditionalFormatting>
  <conditionalFormatting sqref="G15:G16">
    <cfRule type="cellIs" dxfId="36" priority="81" operator="equal">
      <formula>"|"</formula>
    </cfRule>
  </conditionalFormatting>
  <conditionalFormatting sqref="G21">
    <cfRule type="cellIs" dxfId="35" priority="80" operator="equal">
      <formula>"|"</formula>
    </cfRule>
  </conditionalFormatting>
  <conditionalFormatting sqref="G4">
    <cfRule type="cellIs" dxfId="34" priority="79" operator="equal">
      <formula>"|"</formula>
    </cfRule>
  </conditionalFormatting>
  <conditionalFormatting sqref="G5:G12">
    <cfRule type="cellIs" dxfId="33" priority="78" operator="equal">
      <formula>"|"</formula>
    </cfRule>
  </conditionalFormatting>
  <conditionalFormatting sqref="G13">
    <cfRule type="cellIs" dxfId="32" priority="77" operator="equal">
      <formula>"|"</formula>
    </cfRule>
  </conditionalFormatting>
  <conditionalFormatting sqref="O15:O16">
    <cfRule type="cellIs" dxfId="31" priority="75" operator="equal">
      <formula>"|  "</formula>
    </cfRule>
  </conditionalFormatting>
  <conditionalFormatting sqref="O21">
    <cfRule type="cellIs" dxfId="30" priority="74" operator="equal">
      <formula>"|  "</formula>
    </cfRule>
  </conditionalFormatting>
  <conditionalFormatting sqref="Q21">
    <cfRule type="cellIs" dxfId="29" priority="73" operator="equal">
      <formula>"|"</formula>
    </cfRule>
  </conditionalFormatting>
  <conditionalFormatting sqref="P32">
    <cfRule type="cellIs" dxfId="28" priority="72" operator="equal">
      <formula>"|"</formula>
    </cfRule>
  </conditionalFormatting>
  <conditionalFormatting sqref="P5:P16">
    <cfRule type="cellIs" dxfId="27" priority="71" operator="equal">
      <formula>"|"</formula>
    </cfRule>
  </conditionalFormatting>
  <conditionalFormatting sqref="V17 R17:R20 V19:V20">
    <cfRule type="cellIs" dxfId="26" priority="70" operator="equal">
      <formula>"|"</formula>
    </cfRule>
  </conditionalFormatting>
  <conditionalFormatting sqref="A17:A20">
    <cfRule type="cellIs" dxfId="25" priority="69" operator="equal">
      <formula>"|"</formula>
    </cfRule>
  </conditionalFormatting>
  <conditionalFormatting sqref="C17:C20">
    <cfRule type="cellIs" dxfId="24" priority="68" operator="equal">
      <formula>"|"</formula>
    </cfRule>
  </conditionalFormatting>
  <conditionalFormatting sqref="E17:E20">
    <cfRule type="cellIs" dxfId="23" priority="67" operator="equal">
      <formula>"|"</formula>
    </cfRule>
  </conditionalFormatting>
  <conditionalFormatting sqref="I17:I20">
    <cfRule type="cellIs" dxfId="22" priority="66" operator="equal">
      <formula>"|"</formula>
    </cfRule>
  </conditionalFormatting>
  <conditionalFormatting sqref="K17:K20">
    <cfRule type="cellIs" dxfId="21" priority="65" operator="equal">
      <formula>"|"</formula>
    </cfRule>
  </conditionalFormatting>
  <conditionalFormatting sqref="M17:M20">
    <cfRule type="cellIs" dxfId="20" priority="64" operator="equal">
      <formula>"|"</formula>
    </cfRule>
  </conditionalFormatting>
  <conditionalFormatting sqref="U17:U20">
    <cfRule type="cellIs" dxfId="19" priority="63" operator="equal">
      <formula>"|"</formula>
    </cfRule>
  </conditionalFormatting>
  <conditionalFormatting sqref="W17:W20">
    <cfRule type="cellIs" dxfId="18" priority="62" operator="equal">
      <formula>"|"</formula>
    </cfRule>
  </conditionalFormatting>
  <conditionalFormatting sqref="G17:G18 H18 G19:H20">
    <cfRule type="cellIs" dxfId="17" priority="61" operator="equal">
      <formula>"|"</formula>
    </cfRule>
  </conditionalFormatting>
  <conditionalFormatting sqref="O17:O20">
    <cfRule type="cellIs" dxfId="16" priority="59" operator="equal">
      <formula>"|  "</formula>
    </cfRule>
  </conditionalFormatting>
  <conditionalFormatting sqref="P17:P20">
    <cfRule type="cellIs" dxfId="15" priority="58" operator="equal">
      <formula>"|"</formula>
    </cfRule>
  </conditionalFormatting>
  <conditionalFormatting sqref="B4">
    <cfRule type="cellIs" dxfId="14" priority="57" operator="equal">
      <formula>"|"</formula>
    </cfRule>
  </conditionalFormatting>
  <conditionalFormatting sqref="Q4:Q13 Q15:Q20">
    <cfRule type="cellIs" dxfId="13" priority="56" operator="equal">
      <formula>"|  "</formula>
    </cfRule>
  </conditionalFormatting>
  <conditionalFormatting sqref="Q14">
    <cfRule type="cellIs" dxfId="12" priority="55" operator="equal">
      <formula>"^"</formula>
    </cfRule>
  </conditionalFormatting>
  <conditionalFormatting sqref="R10">
    <cfRule type="cellIs" dxfId="11" priority="54" operator="equal">
      <formula>"|"</formula>
    </cfRule>
  </conditionalFormatting>
  <conditionalFormatting sqref="R12">
    <cfRule type="cellIs" dxfId="10" priority="53" operator="equal">
      <formula>"|"</formula>
    </cfRule>
  </conditionalFormatting>
  <conditionalFormatting sqref="V18">
    <cfRule type="cellIs" dxfId="9" priority="2" operator="equal">
      <formula>"|"</formula>
    </cfRule>
  </conditionalFormatting>
  <conditionalFormatting sqref="T14">
    <cfRule type="cellIs" dxfId="8" priority="11" operator="equal">
      <formula>"^"</formula>
    </cfRule>
  </conditionalFormatting>
  <conditionalFormatting sqref="S21">
    <cfRule type="cellIs" dxfId="7" priority="10" operator="equal">
      <formula>"|"</formula>
    </cfRule>
  </conditionalFormatting>
  <conditionalFormatting sqref="T18:T20">
    <cfRule type="cellIs" dxfId="6" priority="9" operator="equal">
      <formula>"|"</formula>
    </cfRule>
  </conditionalFormatting>
  <conditionalFormatting sqref="S3:T3">
    <cfRule type="cellIs" dxfId="5" priority="14" operator="equal">
      <formula>"^"</formula>
    </cfRule>
  </conditionalFormatting>
  <conditionalFormatting sqref="T4:T13">
    <cfRule type="cellIs" dxfId="4" priority="13" operator="equal">
      <formula>"|"</formula>
    </cfRule>
  </conditionalFormatting>
  <conditionalFormatting sqref="T15:T17">
    <cfRule type="cellIs" dxfId="3" priority="12" operator="equal">
      <formula>"|"</formula>
    </cfRule>
  </conditionalFormatting>
  <conditionalFormatting sqref="S4:S13 S15:S20">
    <cfRule type="cellIs" dxfId="2" priority="8" operator="equal">
      <formula>"|  "</formula>
    </cfRule>
  </conditionalFormatting>
  <conditionalFormatting sqref="S14">
    <cfRule type="cellIs" dxfId="1" priority="7" operator="equal">
      <formula>"^"</formula>
    </cfRule>
  </conditionalFormatting>
  <conditionalFormatting sqref="F14">
    <cfRule type="cellIs" dxfId="0" priority="1" operator="equal">
      <formula>"^"</formula>
    </cfRule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>
      <selection activeCell="A4" sqref="A4:A22"/>
    </sheetView>
  </sheetViews>
  <sheetFormatPr baseColWidth="10" defaultRowHeight="14.4" x14ac:dyDescent="0.3"/>
  <cols>
    <col min="1" max="1" width="50.44140625" customWidth="1"/>
  </cols>
  <sheetData>
    <row r="1" spans="1:1" x14ac:dyDescent="0.3">
      <c r="A1" s="11"/>
    </row>
    <row r="2" spans="1:1" x14ac:dyDescent="0.3">
      <c r="A2" s="11"/>
    </row>
    <row r="3" spans="1:1" x14ac:dyDescent="0.3">
      <c r="A3" s="11"/>
    </row>
    <row r="4" spans="1:1" x14ac:dyDescent="0.3">
      <c r="A4" s="11" t="str">
        <f>CONCATENATE(Eingang!A3,Eingang!B3,Eingang!C3,Eingang!D3,Eingang!E3,Eingang!F3,Eingang!G3,Eingang!H3,Eingang!I3,Eingang!J3,Eingang!K3,Eingang!L3,Eingang!M3,Eingang!N3,Eingang!O3,Eingang!P3,Eingang!Q3,Eingang!R3,Eingang!S3,Eingang!T3,Eingang!U3,Eingang!V3,Eingang!W3,)</f>
        <v>^ Pos. ^ Art   ^Warenkorb\\ "PR" ARIBA\\ WK-"#"Easybanf  ^Was ^Anforderer  ^Warenkorb  ^Lieferant  ^Kosten^Status((in Ariba))  ^RC#^voll-\\ ständig^</v>
      </c>
    </row>
    <row r="5" spans="1:1" x14ac:dyDescent="0.3">
      <c r="A5" s="11" t="str">
        <f>CONCATENATE(TEXT(Eingang!A4,),Eingang!B4,TEXT(Eingang!C4,),TEXT(Eingang!D4,),TEXT(Eingang!E4,),TEXT(Eingang!F4,),TEXT(Eingang!G4,),TEXT(Eingang!H4,),TEXT(Eingang!I4,),TEXT(Eingang!J4,),TEXT(Eingang!K4,),TEXT(Eingang!L4,),TEXT(Eingang!M4,),TEXT(Eingang!N4,),TEXT(Eingang!O4,),TEXT(Eingang!P4,"#.##0,00 €"),TEXT(Eingang!Q4,),TEXT(Eingang!R4,),TEXT(Eingang!S4,),TEXT(Eingang!T4,),TEXT(Eingang!U4,),TEXT(Eingang!V4,),TEXT(Eingang!W4,))</f>
        <v>|1|@#EEEEFF: ARIBA |{{ :projects:maps21:best:pr089736-benachrichtigung_bestellanforderung_ist_vollstaendig_genehmigt_worden_-_pr89736_-_136-012320f_vp135-3-ah_1.777_38_eur_.pdf |PR89736}} |Netzteil, Führungschienen  |CM  | |Lager  |  1.777,38 €|    Bestellt  |   | @#EEFFEE: ✔  |</v>
      </c>
    </row>
    <row r="6" spans="1:1" x14ac:dyDescent="0.3">
      <c r="A6" s="11" t="str">
        <f>CONCATENATE(TEXT(Eingang!A5,),Eingang!B5,TEXT(Eingang!C5,),TEXT(Eingang!D5,),TEXT(Eingang!E5,),TEXT(Eingang!F5,),TEXT(Eingang!G5,),TEXT(Eingang!H5,),TEXT(Eingang!I5,),TEXT(Eingang!J5,),TEXT(Eingang!K5,),TEXT(Eingang!L5,),TEXT(Eingang!M5,),TEXT(Eingang!N5,),TEXT(Eingang!O5,),TEXT(Eingang!P5,"#.##0,00 €"),TEXT(Eingang!Q5,),TEXT(Eingang!R5,),TEXT(Eingang!S5,),TEXT(Eingang!T5,),TEXT(Eingang!U5,),TEXT(Eingang!V5,),TEXT(Eingang!W5,))</f>
        <v>|2|@#EEEEFF: ARIBA |{{ :projects:maps21:best:pr089842-benachrichtigung_bestellanforderung_ist_vollstaendig_genehmigt_worden_-_pr89842_-_hintere_z-schiene_alumin_254_35_eur_.pdf |PR89842}} |Z-Schiene, Seitenteile, Frontplatte  |CM  | |Distrelec  |  254,35 €|    Erfasst  |     RC133442\\ RC133448  | @#EEFFEE: ✔  |</v>
      </c>
    </row>
    <row r="7" spans="1:1" x14ac:dyDescent="0.3">
      <c r="A7" s="11" t="str">
        <f>CONCATENATE(TEXT(Eingang!A6,),Eingang!B6,TEXT(Eingang!C6,),TEXT(Eingang!D6,),TEXT(Eingang!E6,),TEXT(Eingang!F6,),TEXT(Eingang!G6,),TEXT(Eingang!H6,),TEXT(Eingang!I6,),TEXT(Eingang!J6,),TEXT(Eingang!K6,),TEXT(Eingang!L6,),TEXT(Eingang!M6,),TEXT(Eingang!N6,),TEXT(Eingang!O6,),TEXT(Eingang!P6,"#.##0,00 €"),TEXT(Eingang!Q6,),TEXT(Eingang!R6,),TEXT(Eingang!S6,),TEXT(Eingang!T6,),TEXT(Eingang!U6,),TEXT(Eingang!V6,),TEXT(Eingang!W6,))</f>
        <v>|3|@#FFEEEE: Easybanf   |WK_573-\\ WK_y-Bürklin|CPLDs |T.Hoffmann | |ELPRO\\ Bürklin  |  1.365,30 €|   |   | @#EEFFEE: ✔  |</v>
      </c>
    </row>
    <row r="8" spans="1:1" x14ac:dyDescent="0.3">
      <c r="A8" s="11" t="str">
        <f>CONCATENATE(TEXT(Eingang!A7,),Eingang!B7,TEXT(Eingang!C7,),TEXT(Eingang!D7,),TEXT(Eingang!E7,),TEXT(Eingang!F7,),TEXT(Eingang!G7,),TEXT(Eingang!H7,),TEXT(Eingang!I7,),TEXT(Eingang!J7,),TEXT(Eingang!K7,),TEXT(Eingang!L7,),TEXT(Eingang!M7,),TEXT(Eingang!N7,),TEXT(Eingang!O7,),TEXT(Eingang!P7,"#.##0,00 €"),TEXT(Eingang!Q7,),TEXT(Eingang!R7,),TEXT(Eingang!S7,),TEXT(Eingang!T7,),TEXT(Eingang!U7,),TEXT(Eingang!V7,),TEXT(Eingang!W7,))</f>
        <v>|4|@#EEEEFF: ARIBA |{{ :projects:maps21:best:pr094006.pdf |PR94006}} |Pmatrix, Pegelwandler, MDR-Buchse, Ac-Netzteil, Kanalüberw., 16polPfosten, 4xODER  |CM  | |RS |  564,00 €|    Erfasst  |    RC140325\\ RC140568\\ RC140649\\ RC142844| @#EEFFEE: ✔  |</v>
      </c>
    </row>
    <row r="9" spans="1:1" x14ac:dyDescent="0.3">
      <c r="A9" s="11" t="str">
        <f>CONCATENATE(TEXT(Eingang!A8,),Eingang!B8,TEXT(Eingang!C8,),TEXT(Eingang!D8,),TEXT(Eingang!E8,),TEXT(Eingang!F8,),TEXT(Eingang!G8,),TEXT(Eingang!H8,),TEXT(Eingang!I8,),TEXT(Eingang!J8,),TEXT(Eingang!K8,),TEXT(Eingang!L8,),TEXT(Eingang!M8,),TEXT(Eingang!N8,),TEXT(Eingang!O8,),TEXT(Eingang!P8,"#.##0,00 €"),TEXT(Eingang!Q8,),TEXT(Eingang!R8,),TEXT(Eingang!S8,),TEXT(Eingang!T8,),TEXT(Eingang!U8,),TEXT(Eingang!V8,),TEXT(Eingang!W8,))</f>
        <v>|5|@#EEEEFF: ARIBA |{{ :projects:maps21:best:pr094163.pdf |PR94163}} |100Ω-Puffer  |CM  | |RS |  902,00 €|    Erfasst  |    RC140667\\ | @#EEFFEE: ✔  |</v>
      </c>
    </row>
    <row r="10" spans="1:1" x14ac:dyDescent="0.3">
      <c r="A10" s="11" t="str">
        <f>CONCATENATE(TEXT(Eingang!A9,),Eingang!B9,TEXT(Eingang!C9,),TEXT(Eingang!D9,),TEXT(Eingang!E9,),TEXT(Eingang!F9,),TEXT(Eingang!G9,),TEXT(Eingang!H9,),TEXT(Eingang!I9,),TEXT(Eingang!J9,),TEXT(Eingang!K9,),TEXT(Eingang!L9,),TEXT(Eingang!M9,),TEXT(Eingang!N9,),TEXT(Eingang!O9,),TEXT(Eingang!P9,"#.##0,00 €"),TEXT(Eingang!Q9,),TEXT(Eingang!R9,),TEXT(Eingang!S9,),TEXT(Eingang!T9,),TEXT(Eingang!U9,),TEXT(Eingang!V9,),TEXT(Eingang!W9,))</f>
        <v>|6|@#EEEEFF: ARIBA |{{ :projects:maps21:best:pr094173.pdf |PR94173}} |Diverse Pfostenbuchsen und Stecker, MDR-Buchse, Drehcodierer, VG96pol männl., gew C  |CM  | |RS |  43,54 €|    Erfasst  |    RC141613\\ RC141752\\ RC144479| @#EEFFEE: ✔  |</v>
      </c>
    </row>
    <row r="11" spans="1:1" x14ac:dyDescent="0.3">
      <c r="A11" s="11" t="str">
        <f>CONCATENATE(TEXT(Eingang!A10,),Eingang!B10,TEXT(Eingang!C10,),TEXT(Eingang!D10,),TEXT(Eingang!E10,),TEXT(Eingang!F10,),TEXT(Eingang!G10,),TEXT(Eingang!H10,),TEXT(Eingang!I10,),TEXT(Eingang!J10,),TEXT(Eingang!K10,),TEXT(Eingang!L10,),TEXT(Eingang!M10,),TEXT(Eingang!N10,),TEXT(Eingang!O10,),TEXT(Eingang!P10,"#.##0,00 €"),TEXT(Eingang!Q10,),TEXT(Eingang!R10,),TEXT(Eingang!S10,),TEXT(Eingang!T10,),TEXT(Eingang!U10,),TEXT(Eingang!V10,),TEXT(Eingang!W10,))</f>
        <v>|7|@#EEEEFF: ARIBA |{{ :projects:maps21:best:pr094204.pdf |PR94204}} |#EPA.00.250.NTN  |CM  | |LAGER |  1.041,60 €|    Bestellt  |   | @#EEFFEE: ✔  |</v>
      </c>
    </row>
    <row r="12" spans="1:1" x14ac:dyDescent="0.3">
      <c r="A12" s="11" t="str">
        <f>CONCATENATE(TEXT(Eingang!A11,),Eingang!B11,TEXT(Eingang!C11,),TEXT(Eingang!D11,),TEXT(Eingang!E11,),TEXT(Eingang!F11,),TEXT(Eingang!G11,),TEXT(Eingang!H11,),TEXT(Eingang!I11,),TEXT(Eingang!J11,),TEXT(Eingang!K11,),TEXT(Eingang!L11,),TEXT(Eingang!M11,),TEXT(Eingang!N11,),TEXT(Eingang!O11,),TEXT(Eingang!P11,"#.##0,00 €"),TEXT(Eingang!Q11,),TEXT(Eingang!R11,),TEXT(Eingang!S11,),TEXT(Eingang!T11,),TEXT(Eingang!U11,),TEXT(Eingang!V11,),TEXT(Eingang!W11,))</f>
        <v>|8|@#EEEEFF: ARIBA |{{ :projects:maps21:best:pr109470-rs_farnel_24.8.2022pdf.pdf |PR109470}} |50Ω, MAX627  |CM | |RS+FARNELL |  857,51 €|    Erfasst  |    RC166393\\ RC167572| @#EEFFEE: ✔  |</v>
      </c>
    </row>
    <row r="13" spans="1:1" x14ac:dyDescent="0.3">
      <c r="A13" s="11" t="str">
        <f>CONCATENATE(TEXT(Eingang!A12,),Eingang!B12,TEXT(Eingang!C12,),TEXT(Eingang!D12,),TEXT(Eingang!E12,),TEXT(Eingang!F12,),TEXT(Eingang!G12,),TEXT(Eingang!H12,),TEXT(Eingang!I12,),TEXT(Eingang!J12,),TEXT(Eingang!K12,),TEXT(Eingang!L12,),TEXT(Eingang!M12,),TEXT(Eingang!N12,),TEXT(Eingang!O12,),TEXT(Eingang!P12,"#.##0,00 €"),TEXT(Eingang!Q12,),TEXT(Eingang!R12,),TEXT(Eingang!S12,),TEXT(Eingang!T12,),TEXT(Eingang!U12,),TEXT(Eingang!V12,),TEXT(Eingang!W12,))</f>
        <v>|9|@#EEEEFF: ARIBA |{{ :projects:maps21:best:pr109557-benachrichtigung_bestellanforderung_ist_vollstaendig_genehmigt_worden_-_pr109557_-_09032966862_96pol._fede_193_05_eur_.pdf |PR109557}} |VG96pol, 4,5mm, VG96pol 17 mm  |CM | |LAGER  |  193,85 €|    Bestellt  |   | |</v>
      </c>
    </row>
    <row r="14" spans="1:1" x14ac:dyDescent="0.3">
      <c r="A14" s="11" t="str">
        <f>CONCATENATE(TEXT(Eingang!A13,),Eingang!B13,TEXT(Eingang!C13,),TEXT(Eingang!D13,),TEXT(Eingang!E13,),TEXT(Eingang!F13,),TEXT(Eingang!G13,),TEXT(Eingang!H13,),TEXT(Eingang!I13,),TEXT(Eingang!J13,),TEXT(Eingang!K13,),TEXT(Eingang!L13,),TEXT(Eingang!M13,),TEXT(Eingang!N13,),TEXT(Eingang!O13,),TEXT(Eingang!P13,"#.##0,00 €"),TEXT(Eingang!Q13,),TEXT(Eingang!R13,),TEXT(Eingang!S13,),TEXT(Eingang!T13,),TEXT(Eingang!U13,),TEXT(Eingang!V13,),TEXT(Eingang!W13,))</f>
        <v>|10|@#EEEEFF: ARIBA |{{ :projects:maps21:best:PR110219.pdf |PR110219 }}|D-Sub, &lt;color /orange&gt;Flachband&lt;/color&gt;, 3,3V-Regler, Federleiste R 96pol., Zehnerdiode  |CM | |RS |  713,61 €|    In der Erfassungsphase  |    RC174427\\ RC174443\\ RC174445  | |</v>
      </c>
    </row>
    <row r="15" spans="1:1" x14ac:dyDescent="0.3">
      <c r="A15" s="11" t="str">
        <f>CONCATENATE(Eingang!A14,Eingang!B14,Eingang!C14,Eingang!D14,Eingang!E14,Eingang!F14,Eingang!G14,Eingang!H14,Eingang!I14,Eingang!J14,Eingang!K14,Eingang!L14,Eingang!M14,Eingang!N14,Eingang!O14,Eingang!P14,Eingang!Q14,Eingang!R14,Eingang!S14,Eingang!T14,Eingang!U14,Eingang!V14,Eingang!W14,)</f>
        <v>^ Pos. ^ Art   ^Warenkorb\\ "PR" ARIBA\\ WK-"#"Easybanf  ^Was ^Anforderer  ^Warenkorb  ^Lieferant  ^Kosten ^Status((in Ariba))  ^^voll-\\ ständig^</v>
      </c>
    </row>
    <row r="16" spans="1:1" x14ac:dyDescent="0.3">
      <c r="A16" s="11" t="str">
        <f>CONCATENATE(TEXT(Eingang!A15,),Eingang!B15,TEXT(Eingang!C15,),TEXT(Eingang!D15,),TEXT(Eingang!E15,),TEXT(Eingang!F15,),TEXT(Eingang!G15,),TEXT(Eingang!H15,),TEXT(Eingang!I15,),TEXT(Eingang!J15,),TEXT(Eingang!K15,),TEXT(Eingang!L15,),TEXT(Eingang!M15,),TEXT(Eingang!N15,),TEXT(Eingang!O15,),TEXT(Eingang!P15,"#.##0,00 €"),TEXT(Eingang!Q15,),TEXT(Eingang!R15,),TEXT(Eingang!S15,),TEXT(Eingang!T15,),TEXT(Eingang!U15,),TEXT(Eingang!V15,),TEXT(Eingang!W15,))</f>
        <v>|11|@#EEEEFF: ARIBA |{{ :projects:maps21:best:PR111462.pdf |PR111462 }}   |Überrahmen, Platinenhalter|CM| |Lager |  94,65 €|    Genehmigt  |   | @#EEFFEE: ✔  |</v>
      </c>
    </row>
    <row r="17" spans="1:2" x14ac:dyDescent="0.3">
      <c r="A17" s="11" t="str">
        <f>CONCATENATE(TEXT(Eingang!A16,),Eingang!B16,TEXT(Eingang!C16,),TEXT(Eingang!D16,),TEXT(Eingang!E16,),TEXT(Eingang!F16,),TEXT(Eingang!G16,),TEXT(Eingang!H16,),TEXT(Eingang!I16,),TEXT(Eingang!J16,),TEXT(Eingang!K16,),TEXT(Eingang!L16,),TEXT(Eingang!M16,),TEXT(Eingang!N16,),TEXT(Eingang!O16,),TEXT(Eingang!P16,"#.##0,00 €"),TEXT(Eingang!Q16,),TEXT(Eingang!R16,),TEXT(Eingang!S16,),TEXT(Eingang!T16,),TEXT(Eingang!U16,),TEXT(Eingang!V16,),TEXT(Eingang!W16,))</f>
        <v>|12|@#FFEEEE: Easybanf   |{{ :projects:maps21:best:wk_1676_-_wf_5973114.pdf |WK#1676-WF5973114}}  |EPY.00.250.NTN  |CM  |  |LEMO Deutschland|  1.071,00 €|    In Bestellung  |   | |</v>
      </c>
    </row>
    <row r="18" spans="1:2" x14ac:dyDescent="0.3">
      <c r="A18" s="11" t="str">
        <f>CONCATENATE(TEXT(Eingang!A17,),Eingang!B17,TEXT(Eingang!C17,),TEXT(Eingang!D17,),TEXT(Eingang!E17,),TEXT(Eingang!F17,),TEXT(Eingang!G17,),TEXT(Eingang!H17,),TEXT(Eingang!I17,),TEXT(Eingang!J17,),TEXT(Eingang!K17,),TEXT(Eingang!L17,),TEXT(Eingang!M17,),TEXT(Eingang!N17,),TEXT(Eingang!O17,),TEXT(Eingang!P17,"#.##0,00 €"),TEXT(Eingang!Q17,),TEXT(Eingang!R17,),TEXT(Eingang!S17,),TEXT(Eingang!T17,),TEXT(Eingang!U17,),TEXT(Eingang!V17,),TEXT(Eingang!W17,))</f>
        <v>|13|@#FFEEEE: Easybanf   |{{ :projects:maps21:best:WK_1787_-_WF_5986370.pdf |WK#11787-WF5986370}}  |VG96pol. Typ C Schneidklemm HARTING #09 03 264 6828|CM  |  |REICHELT|  84,00 €|    In Genehmigung  |   | |</v>
      </c>
    </row>
    <row r="19" spans="1:2" x14ac:dyDescent="0.3">
      <c r="A19" s="11" t="str">
        <f>CONCATENATE(TEXT(Eingang!A18,),Eingang!B18,TEXT(Eingang!C18,),TEXT(Eingang!D18,),TEXT(Eingang!E18,),TEXT(Eingang!F18,),TEXT(Eingang!G18,),TEXT(Eingang!H18,),TEXT(Eingang!I18,),TEXT(Eingang!J18,),TEXT(Eingang!K18,),TEXT(Eingang!L18,),TEXT(Eingang!M18,),TEXT(Eingang!N18,),TEXT(Eingang!O18,),TEXT(Eingang!P18,"#.##0,00 €"),TEXT(Eingang!Q18,),TEXT(Eingang!R18,),TEXT(Eingang!S18,),TEXT(Eingang!T18,),TEXT(Eingang!U18,),TEXT(Eingang!V18,),TEXT(Eingang!W18,))</f>
        <v>|14|@#EEEEFF: ARIBA |{{ :projects:maps21:best:pr115309.pdf |PR115309}}|Modulschiene AB, H15,  &lt;color /orange&gt;RJ45&lt;/color&gt;|CM  | |versch.|  196,45 €|    Eingereicht  |    RC180563  | @#EEFFEE: ✔  |</v>
      </c>
    </row>
    <row r="20" spans="1:2" x14ac:dyDescent="0.3">
      <c r="A20" s="11" t="str">
        <f>CONCATENATE(TEXT(Eingang!A19,),Eingang!B19,TEXT(Eingang!C19,),TEXT(Eingang!D19,),TEXT(Eingang!E19,),TEXT(Eingang!F19,),TEXT(Eingang!G19,),TEXT(Eingang!H19,),TEXT(Eingang!I19,),TEXT(Eingang!J19,),TEXT(Eingang!K19,),TEXT(Eingang!L19,),TEXT(Eingang!M19,),TEXT(Eingang!N19,),TEXT(Eingang!O19,),TEXT(Eingang!P19,"#.##0,00 €"),TEXT(Eingang!Q19,),TEXT(Eingang!R19,),TEXT(Eingang!S19,),TEXT(Eingang!T19,),TEXT(Eingang!U19,),TEXT(Eingang!V19,),TEXT(Eingang!W19,))</f>
        <v>|15|@#EEEEFF: ARIBA |{{ :projects:maps21:best:pr115500_-_keystone_7691_pc_screw_te_90_37_eur_.pdf |PR115500}}|Screw Terminal + Versandt|CM  |  |FARNELL|  95,00 €|    Genehmigt  |   | |</v>
      </c>
    </row>
    <row r="21" spans="1:2" x14ac:dyDescent="0.3">
      <c r="A21" s="11" t="str">
        <f>CONCATENATE(TEXT(Eingang!A20,),Eingang!B20,TEXT(Eingang!C20,),TEXT(Eingang!D20,),TEXT(Eingang!E20,),TEXT(Eingang!F20,),TEXT(Eingang!G20,),TEXT(Eingang!H20,),TEXT(Eingang!I20,),TEXT(Eingang!J20,),TEXT(Eingang!K20,),TEXT(Eingang!L20,),TEXT(Eingang!M20,),TEXT(Eingang!N20,),TEXT(Eingang!O20,),TEXT(Eingang!P20,"#.##0,00 €"),TEXT(Eingang!Q20,),TEXT(Eingang!R20,),TEXT(Eingang!S20,),TEXT(Eingang!T20,),TEXT(Eingang!U20,),TEXT(Eingang!V20,),TEXT(Eingang!W20,))</f>
        <v>|16|@#FFEEEE: Easybanf   |  WK#2165 - WF#6049810|Platine "M21-SubDback-V1"|CM  | |MultiPCB|  273,70 €|    In Genehmigung  |   | |</v>
      </c>
    </row>
    <row r="22" spans="1:2" x14ac:dyDescent="0.3">
      <c r="A22" s="11" t="str">
        <f>CONCATENATE(TEXT(Eingang!A21,),TEXT(Eingang!B21,),TEXT(Eingang!C21,),TEXT(Eingang!D21,),TEXT(Eingang!E21,),TEXT(Eingang!F21,),TEXT(Eingang!G21,),TEXT(Eingang!H21,),TEXT(Eingang!I21,),TEXT(Eingang!J21,),TEXT(Eingang!K21,),TEXT(Eingang!L21,),TEXT(Eingang!M21,),TEXT(Eingang!N21,),TEXT(Eingang!O21,),TEXT(Eingang!P21,"#.##0,00 €"),TEXT(Eingang!Q21,),TEXT(Eingang!R21,),TEXT(Eingang!S21,),TEXT(Eingang!T21,),TEXT(Eingang!U21,),TEXT(Eingang!V21,),TEXT(Eingang!W21,))</f>
        <v>| | | | | | |  ∑:  |  9.254,24 €| | | |</v>
      </c>
    </row>
    <row r="23" spans="1:2" x14ac:dyDescent="0.3">
      <c r="A23" s="11"/>
    </row>
    <row r="24" spans="1:2" x14ac:dyDescent="0.3">
      <c r="A24" s="11"/>
    </row>
    <row r="25" spans="1:2" x14ac:dyDescent="0.3">
      <c r="A25" s="11"/>
    </row>
    <row r="26" spans="1:2" x14ac:dyDescent="0.3">
      <c r="A26" s="11"/>
    </row>
    <row r="27" spans="1:2" x14ac:dyDescent="0.3">
      <c r="A27" s="11"/>
      <c r="B27" t="str">
        <f>CONCATENATE(TEXT(Eingang!B4," "))</f>
        <v xml:space="preserve"> </v>
      </c>
    </row>
    <row r="28" spans="1:2" x14ac:dyDescent="0.3">
      <c r="A28" s="11"/>
    </row>
    <row r="29" spans="1:2" x14ac:dyDescent="0.3">
      <c r="A29" s="11"/>
      <c r="B29" t="str">
        <f>CONCATENATE(TEXT(Eingang!B6," "))</f>
        <v xml:space="preserve"> </v>
      </c>
    </row>
    <row r="30" spans="1:2" x14ac:dyDescent="0.3">
      <c r="A30" s="11"/>
    </row>
    <row r="31" spans="1:2" x14ac:dyDescent="0.3">
      <c r="A31" s="11"/>
    </row>
    <row r="32" spans="1:2" x14ac:dyDescent="0.3">
      <c r="A32" s="11"/>
    </row>
    <row r="33" spans="1:1" x14ac:dyDescent="0.3">
      <c r="A33" s="11"/>
    </row>
    <row r="34" spans="1:1" x14ac:dyDescent="0.3">
      <c r="A34" s="11"/>
    </row>
    <row r="35" spans="1:1" x14ac:dyDescent="0.3">
      <c r="A35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Eingang</vt:lpstr>
      <vt:lpstr>Vertkettet f. Wiki</vt:lpstr>
      <vt:lpstr>Eingang!Gesamt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Carsten</cp:lastModifiedBy>
  <dcterms:created xsi:type="dcterms:W3CDTF">2022-08-30T12:49:45Z</dcterms:created>
  <dcterms:modified xsi:type="dcterms:W3CDTF">2022-09-15T17:05:49Z</dcterms:modified>
</cp:coreProperties>
</file>